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bookViews>
  <sheets>
    <sheet name="Buvn_Koptame" sheetId="6" r:id="rId1"/>
    <sheet name="Kops" sheetId="5" r:id="rId2"/>
    <sheet name="lokNr1." sheetId="1" r:id="rId3"/>
    <sheet name="lokNr2" sheetId="2" r:id="rId4"/>
    <sheet name="lokNr3" sheetId="3" r:id="rId5"/>
    <sheet name="lokNr4" sheetId="4" r:id="rId6"/>
  </sheets>
  <definedNames>
    <definedName name="_xlnm.Print_Area" localSheetId="0">Buvn_Koptame!$A$1:$D$38</definedName>
    <definedName name="_xlnm.Print_Area" localSheetId="2">lokNr1.!$A$1:$P$87</definedName>
    <definedName name="_xlnm.Print_Area" localSheetId="3">lokNr2!$A$1:$P$42</definedName>
    <definedName name="_xlnm.Print_Area" localSheetId="4">lokNr3!$A$1:$P$63</definedName>
    <definedName name="_xlnm.Print_Area" localSheetId="5">lokNr4!$A$1:$P$87</definedName>
    <definedName name="_xlnm.Print_Titles" localSheetId="2">lokNr1.!$11:$13</definedName>
    <definedName name="_xlnm.Print_Titles" localSheetId="3">lokNr2!$11:$13</definedName>
    <definedName name="_xlnm.Print_Titles" localSheetId="4">lokNr3!$11:$13</definedName>
    <definedName name="_xlnm.Print_Titles" localSheetId="5">lokNr4!$11:$13</definedName>
  </definedNames>
  <calcPr calcId="152511"/>
</workbook>
</file>

<file path=xl/calcChain.xml><?xml version="1.0" encoding="utf-8"?>
<calcChain xmlns="http://schemas.openxmlformats.org/spreadsheetml/2006/main">
  <c r="O32" i="3" l="1"/>
  <c r="N32" i="3"/>
  <c r="L32" i="3"/>
  <c r="H32" i="3"/>
  <c r="K32" i="3" s="1"/>
  <c r="O33" i="3"/>
  <c r="N33" i="3"/>
  <c r="L33" i="3"/>
  <c r="H33" i="3"/>
  <c r="M33" i="3" s="1"/>
  <c r="O28" i="3"/>
  <c r="N28" i="3"/>
  <c r="L28" i="3"/>
  <c r="H28" i="3"/>
  <c r="K28" i="3" s="1"/>
  <c r="O36" i="3"/>
  <c r="N36" i="3"/>
  <c r="L36" i="3"/>
  <c r="H36" i="3"/>
  <c r="K36" i="3" s="1"/>
  <c r="O64" i="1"/>
  <c r="N64" i="1"/>
  <c r="L64" i="1"/>
  <c r="H64" i="1"/>
  <c r="M64" i="1" s="1"/>
  <c r="O65" i="1"/>
  <c r="N65" i="1"/>
  <c r="L65" i="1"/>
  <c r="H65" i="1"/>
  <c r="K65" i="1" s="1"/>
  <c r="O63" i="1"/>
  <c r="N63" i="1"/>
  <c r="L63" i="1"/>
  <c r="H63" i="1"/>
  <c r="K63" i="1" s="1"/>
  <c r="K64" i="1" l="1"/>
  <c r="M36" i="3"/>
  <c r="P36" i="3" s="1"/>
  <c r="K33" i="3"/>
  <c r="M32" i="3"/>
  <c r="P32" i="3" s="1"/>
  <c r="P33" i="3"/>
  <c r="M28" i="3"/>
  <c r="P28" i="3" s="1"/>
  <c r="P64" i="1"/>
  <c r="M63" i="1"/>
  <c r="P63" i="1" s="1"/>
  <c r="M65" i="1"/>
  <c r="P65" i="1" s="1"/>
  <c r="O58" i="1"/>
  <c r="N58" i="1"/>
  <c r="L58" i="1"/>
  <c r="H58" i="1"/>
  <c r="M58" i="1" s="1"/>
  <c r="P58" i="1" l="1"/>
  <c r="K58" i="1"/>
  <c r="A16" i="3"/>
  <c r="A17" i="3" s="1"/>
  <c r="O16" i="3"/>
  <c r="N16" i="3"/>
  <c r="L16" i="3"/>
  <c r="H16" i="3"/>
  <c r="M16" i="3" s="1"/>
  <c r="O20" i="2"/>
  <c r="N20" i="2"/>
  <c r="L20" i="2"/>
  <c r="H20" i="2"/>
  <c r="M20" i="2" s="1"/>
  <c r="P20" i="2" l="1"/>
  <c r="P16" i="3"/>
  <c r="K16" i="3"/>
  <c r="K20" i="2"/>
  <c r="O17" i="1" l="1"/>
  <c r="N17" i="1"/>
  <c r="L17" i="1"/>
  <c r="H17" i="1"/>
  <c r="K17" i="1" s="1"/>
  <c r="O62" i="4"/>
  <c r="N62" i="4"/>
  <c r="L62" i="4"/>
  <c r="H62" i="4"/>
  <c r="M62" i="4" s="1"/>
  <c r="O64" i="4"/>
  <c r="N64" i="4"/>
  <c r="L64" i="4"/>
  <c r="H64" i="4"/>
  <c r="M64" i="4" s="1"/>
  <c r="O61" i="4"/>
  <c r="N61" i="4"/>
  <c r="L61" i="4"/>
  <c r="H61" i="4"/>
  <c r="K61" i="4" s="1"/>
  <c r="O56" i="4"/>
  <c r="N56" i="4"/>
  <c r="L56" i="4"/>
  <c r="H56" i="4"/>
  <c r="M56" i="4" s="1"/>
  <c r="O37" i="3"/>
  <c r="N37" i="3"/>
  <c r="L37" i="3"/>
  <c r="H37" i="3"/>
  <c r="M37" i="3" s="1"/>
  <c r="M61" i="4" l="1"/>
  <c r="P61" i="4" s="1"/>
  <c r="P64" i="4"/>
  <c r="M17" i="1"/>
  <c r="P17" i="1" s="1"/>
  <c r="P62" i="4"/>
  <c r="K62" i="4"/>
  <c r="K64" i="4"/>
  <c r="P56" i="4"/>
  <c r="P37" i="3"/>
  <c r="K56" i="4"/>
  <c r="K37" i="3"/>
  <c r="H57" i="4" l="1"/>
  <c r="M57" i="4" s="1"/>
  <c r="L57" i="4"/>
  <c r="N57" i="4"/>
  <c r="O57" i="4"/>
  <c r="H58" i="4"/>
  <c r="K58" i="4" s="1"/>
  <c r="L58" i="4"/>
  <c r="N58" i="4"/>
  <c r="O58" i="4"/>
  <c r="H59" i="4"/>
  <c r="K59" i="4" s="1"/>
  <c r="L59" i="4"/>
  <c r="N59" i="4"/>
  <c r="O59" i="4"/>
  <c r="H53" i="4"/>
  <c r="K53" i="4" s="1"/>
  <c r="L53" i="4"/>
  <c r="N53" i="4"/>
  <c r="O53" i="4"/>
  <c r="H54" i="4"/>
  <c r="M54" i="4" s="1"/>
  <c r="L54" i="4"/>
  <c r="N54" i="4"/>
  <c r="O54" i="4"/>
  <c r="H55" i="4"/>
  <c r="M55" i="4" s="1"/>
  <c r="L55" i="4"/>
  <c r="N55" i="4"/>
  <c r="O55" i="4"/>
  <c r="H52" i="4"/>
  <c r="M52" i="4" s="1"/>
  <c r="L52" i="4"/>
  <c r="N52" i="4"/>
  <c r="O52" i="4"/>
  <c r="O65" i="4"/>
  <c r="N65" i="4"/>
  <c r="L65" i="4"/>
  <c r="H65" i="4"/>
  <c r="M65" i="4" s="1"/>
  <c r="H49" i="4"/>
  <c r="M49" i="4" s="1"/>
  <c r="L49" i="4"/>
  <c r="N49" i="4"/>
  <c r="O49" i="4"/>
  <c r="H50" i="4"/>
  <c r="M50" i="4" s="1"/>
  <c r="L50" i="4"/>
  <c r="N50" i="4"/>
  <c r="O50" i="4"/>
  <c r="H51" i="4"/>
  <c r="K51" i="4" s="1"/>
  <c r="L51" i="4"/>
  <c r="N51" i="4"/>
  <c r="O51" i="4"/>
  <c r="H48" i="4"/>
  <c r="M48" i="4" s="1"/>
  <c r="L48" i="4"/>
  <c r="N48" i="4"/>
  <c r="O48" i="4"/>
  <c r="O47" i="4"/>
  <c r="N47" i="4"/>
  <c r="L47" i="4"/>
  <c r="H47" i="4"/>
  <c r="M47" i="4" s="1"/>
  <c r="H18" i="4"/>
  <c r="M18" i="4" s="1"/>
  <c r="L18" i="4"/>
  <c r="N18" i="4"/>
  <c r="O18" i="4"/>
  <c r="M58" i="4" l="1"/>
  <c r="P58" i="4" s="1"/>
  <c r="P54" i="4"/>
  <c r="K57" i="4"/>
  <c r="P65" i="4"/>
  <c r="K54" i="4"/>
  <c r="P57" i="4"/>
  <c r="M59" i="4"/>
  <c r="P59" i="4" s="1"/>
  <c r="P55" i="4"/>
  <c r="K55" i="4"/>
  <c r="M53" i="4"/>
  <c r="P53" i="4" s="1"/>
  <c r="K49" i="4"/>
  <c r="K50" i="4"/>
  <c r="K52" i="4"/>
  <c r="P52" i="4"/>
  <c r="K18" i="4"/>
  <c r="P50" i="4"/>
  <c r="K65" i="4"/>
  <c r="P18" i="4"/>
  <c r="P49" i="4"/>
  <c r="M51" i="4"/>
  <c r="P51" i="4" s="1"/>
  <c r="K48" i="4"/>
  <c r="P48" i="4"/>
  <c r="P47" i="4"/>
  <c r="K47" i="4"/>
  <c r="H66" i="4"/>
  <c r="K66" i="4" s="1"/>
  <c r="L66" i="4"/>
  <c r="N66" i="4"/>
  <c r="O66" i="4"/>
  <c r="H67" i="4"/>
  <c r="K67" i="4" s="1"/>
  <c r="L67" i="4"/>
  <c r="N67" i="4"/>
  <c r="O67" i="4"/>
  <c r="M66" i="4" l="1"/>
  <c r="P66" i="4" s="1"/>
  <c r="M67" i="4"/>
  <c r="P67" i="4" s="1"/>
  <c r="O45" i="4"/>
  <c r="N45" i="4"/>
  <c r="L45" i="4"/>
  <c r="H45" i="4"/>
  <c r="K45" i="4" s="1"/>
  <c r="O44" i="4"/>
  <c r="N44" i="4"/>
  <c r="L44" i="4"/>
  <c r="H44" i="4"/>
  <c r="K44" i="4" s="1"/>
  <c r="H27" i="4"/>
  <c r="K27" i="4" s="1"/>
  <c r="L27" i="4"/>
  <c r="N27" i="4"/>
  <c r="O27" i="4"/>
  <c r="H28" i="4"/>
  <c r="K28" i="4" s="1"/>
  <c r="L28" i="4"/>
  <c r="N28" i="4"/>
  <c r="O28" i="4"/>
  <c r="H29" i="4"/>
  <c r="M29" i="4" s="1"/>
  <c r="L29" i="4"/>
  <c r="N29" i="4"/>
  <c r="O29" i="4"/>
  <c r="H30" i="4"/>
  <c r="M30" i="4" s="1"/>
  <c r="L30" i="4"/>
  <c r="N30" i="4"/>
  <c r="O30" i="4"/>
  <c r="H31" i="4"/>
  <c r="K31" i="4" s="1"/>
  <c r="L31" i="4"/>
  <c r="N31" i="4"/>
  <c r="O31" i="4"/>
  <c r="H32" i="4"/>
  <c r="K32" i="4" s="1"/>
  <c r="L32" i="4"/>
  <c r="N32" i="4"/>
  <c r="O32" i="4"/>
  <c r="H33" i="4"/>
  <c r="M33" i="4" s="1"/>
  <c r="L33" i="4"/>
  <c r="N33" i="4"/>
  <c r="O33" i="4"/>
  <c r="H34" i="4"/>
  <c r="M34" i="4" s="1"/>
  <c r="L34" i="4"/>
  <c r="N34" i="4"/>
  <c r="O34" i="4"/>
  <c r="H35" i="4"/>
  <c r="K35" i="4" s="1"/>
  <c r="L35" i="4"/>
  <c r="N35" i="4"/>
  <c r="O35" i="4"/>
  <c r="H36" i="4"/>
  <c r="K36" i="4" s="1"/>
  <c r="L36" i="4"/>
  <c r="N36" i="4"/>
  <c r="O36" i="4"/>
  <c r="H37" i="4"/>
  <c r="M37" i="4" s="1"/>
  <c r="L37" i="4"/>
  <c r="N37" i="4"/>
  <c r="O37" i="4"/>
  <c r="H38" i="4"/>
  <c r="M38" i="4" s="1"/>
  <c r="L38" i="4"/>
  <c r="N38" i="4"/>
  <c r="O38" i="4"/>
  <c r="H39" i="4"/>
  <c r="K39" i="4" s="1"/>
  <c r="L39" i="4"/>
  <c r="N39" i="4"/>
  <c r="O39" i="4"/>
  <c r="H40" i="4"/>
  <c r="K40" i="4" s="1"/>
  <c r="L40" i="4"/>
  <c r="N40" i="4"/>
  <c r="O40" i="4"/>
  <c r="H41" i="4"/>
  <c r="M41" i="4" s="1"/>
  <c r="L41" i="4"/>
  <c r="N41" i="4"/>
  <c r="O41" i="4"/>
  <c r="H42" i="4"/>
  <c r="M42" i="4" s="1"/>
  <c r="L42" i="4"/>
  <c r="N42" i="4"/>
  <c r="O42" i="4"/>
  <c r="H43" i="4"/>
  <c r="K43" i="4" s="1"/>
  <c r="L43" i="4"/>
  <c r="N43" i="4"/>
  <c r="O43" i="4"/>
  <c r="O26" i="4"/>
  <c r="N26" i="4"/>
  <c r="L26" i="4"/>
  <c r="H26" i="4"/>
  <c r="K26" i="4" s="1"/>
  <c r="H21" i="4"/>
  <c r="K21" i="4" s="1"/>
  <c r="L21" i="4"/>
  <c r="N21" i="4"/>
  <c r="O21" i="4"/>
  <c r="H22" i="4"/>
  <c r="M22" i="4" s="1"/>
  <c r="L22" i="4"/>
  <c r="N22" i="4"/>
  <c r="O22" i="4"/>
  <c r="H23" i="4"/>
  <c r="M23" i="4" s="1"/>
  <c r="L23" i="4"/>
  <c r="N23" i="4"/>
  <c r="O23" i="4"/>
  <c r="H24" i="4"/>
  <c r="K24" i="4" s="1"/>
  <c r="L24" i="4"/>
  <c r="N24" i="4"/>
  <c r="O24" i="4"/>
  <c r="H25" i="4"/>
  <c r="M25" i="4" s="1"/>
  <c r="L25" i="4"/>
  <c r="N25" i="4"/>
  <c r="O25" i="4"/>
  <c r="O20" i="4"/>
  <c r="N20" i="4"/>
  <c r="L20" i="4"/>
  <c r="H20" i="4"/>
  <c r="K20" i="4" s="1"/>
  <c r="H16" i="4"/>
  <c r="K16" i="4" s="1"/>
  <c r="L16" i="4"/>
  <c r="N16" i="4"/>
  <c r="O16" i="4"/>
  <c r="H17" i="4"/>
  <c r="K17" i="4" s="1"/>
  <c r="L17" i="4"/>
  <c r="N17" i="4"/>
  <c r="O17" i="4"/>
  <c r="O15" i="4"/>
  <c r="N15" i="4"/>
  <c r="L15" i="4"/>
  <c r="H15" i="4"/>
  <c r="M15" i="4" s="1"/>
  <c r="H17" i="3"/>
  <c r="K17" i="3" s="1"/>
  <c r="L17" i="3"/>
  <c r="N17" i="3"/>
  <c r="O17" i="3"/>
  <c r="H18" i="3"/>
  <c r="M18" i="3" s="1"/>
  <c r="L18" i="3"/>
  <c r="N18" i="3"/>
  <c r="O18" i="3"/>
  <c r="H19" i="3"/>
  <c r="M19" i="3" s="1"/>
  <c r="L19" i="3"/>
  <c r="N19" i="3"/>
  <c r="O19" i="3"/>
  <c r="H20" i="3"/>
  <c r="K20" i="3" s="1"/>
  <c r="L20" i="3"/>
  <c r="N20" i="3"/>
  <c r="O20" i="3"/>
  <c r="H21" i="3"/>
  <c r="K21" i="3" s="1"/>
  <c r="L21" i="3"/>
  <c r="N21" i="3"/>
  <c r="O21" i="3"/>
  <c r="H22" i="3"/>
  <c r="M22" i="3" s="1"/>
  <c r="L22" i="3"/>
  <c r="N22" i="3"/>
  <c r="O22" i="3"/>
  <c r="H23" i="3"/>
  <c r="M23" i="3" s="1"/>
  <c r="L23" i="3"/>
  <c r="N23" i="3"/>
  <c r="O23" i="3"/>
  <c r="H24" i="3"/>
  <c r="M24" i="3" s="1"/>
  <c r="L24" i="3"/>
  <c r="N24" i="3"/>
  <c r="O24" i="3"/>
  <c r="H25" i="3"/>
  <c r="K25" i="3" s="1"/>
  <c r="L25" i="3"/>
  <c r="N25" i="3"/>
  <c r="O25" i="3"/>
  <c r="H26" i="3"/>
  <c r="K26" i="3" s="1"/>
  <c r="L26" i="3"/>
  <c r="N26" i="3"/>
  <c r="O26" i="3"/>
  <c r="H27" i="3"/>
  <c r="M27" i="3" s="1"/>
  <c r="L27" i="3"/>
  <c r="N27" i="3"/>
  <c r="O27" i="3"/>
  <c r="H29" i="3"/>
  <c r="K29" i="3" s="1"/>
  <c r="L29" i="3"/>
  <c r="N29" i="3"/>
  <c r="O29" i="3"/>
  <c r="H30" i="3"/>
  <c r="K30" i="3" s="1"/>
  <c r="L30" i="3"/>
  <c r="N30" i="3"/>
  <c r="O30" i="3"/>
  <c r="H31" i="3"/>
  <c r="K31" i="3" s="1"/>
  <c r="L31" i="3"/>
  <c r="N31" i="3"/>
  <c r="O31" i="3"/>
  <c r="H34" i="3"/>
  <c r="M34" i="3" s="1"/>
  <c r="L34" i="3"/>
  <c r="N34" i="3"/>
  <c r="O34" i="3"/>
  <c r="H35" i="3"/>
  <c r="K35" i="3" s="1"/>
  <c r="L35" i="3"/>
  <c r="N35" i="3"/>
  <c r="O35" i="3"/>
  <c r="H38" i="3"/>
  <c r="K38" i="3" s="1"/>
  <c r="L38" i="3"/>
  <c r="N38" i="3"/>
  <c r="O38" i="3"/>
  <c r="H39" i="3"/>
  <c r="K39" i="3" s="1"/>
  <c r="H40" i="3"/>
  <c r="M40" i="3" s="1"/>
  <c r="L40" i="3"/>
  <c r="N40" i="3"/>
  <c r="O40" i="3"/>
  <c r="H41" i="3"/>
  <c r="M41" i="3" s="1"/>
  <c r="L41" i="3"/>
  <c r="N41" i="3"/>
  <c r="O41" i="3"/>
  <c r="H42" i="3"/>
  <c r="K42" i="3" s="1"/>
  <c r="L42" i="3"/>
  <c r="N42" i="3"/>
  <c r="O42" i="3"/>
  <c r="H43" i="3"/>
  <c r="M43" i="3" s="1"/>
  <c r="L43" i="3"/>
  <c r="N43" i="3"/>
  <c r="O43" i="3"/>
  <c r="O15" i="3"/>
  <c r="N15" i="3"/>
  <c r="L15" i="3"/>
  <c r="H15" i="3"/>
  <c r="M15" i="3" s="1"/>
  <c r="H16" i="1"/>
  <c r="M16" i="1" s="1"/>
  <c r="L16" i="1"/>
  <c r="N16" i="1"/>
  <c r="O16" i="1"/>
  <c r="H18" i="1"/>
  <c r="K18" i="1" s="1"/>
  <c r="L18" i="1"/>
  <c r="N18" i="1"/>
  <c r="O18" i="1"/>
  <c r="H19" i="1"/>
  <c r="K19" i="1" s="1"/>
  <c r="L19" i="1"/>
  <c r="N19" i="1"/>
  <c r="O19" i="1"/>
  <c r="H20" i="1"/>
  <c r="M20" i="1" s="1"/>
  <c r="L20" i="1"/>
  <c r="N20" i="1"/>
  <c r="O20" i="1"/>
  <c r="H21" i="1"/>
  <c r="M21" i="1" s="1"/>
  <c r="L21" i="1"/>
  <c r="N21" i="1"/>
  <c r="O21" i="1"/>
  <c r="H22" i="1"/>
  <c r="K22" i="1" s="1"/>
  <c r="L22" i="1"/>
  <c r="N22" i="1"/>
  <c r="O22" i="1"/>
  <c r="H23" i="1"/>
  <c r="K23" i="1" s="1"/>
  <c r="L23" i="1"/>
  <c r="N23" i="1"/>
  <c r="O23" i="1"/>
  <c r="H24" i="1"/>
  <c r="M24" i="1" s="1"/>
  <c r="L24" i="1"/>
  <c r="N24" i="1"/>
  <c r="O24" i="1"/>
  <c r="H25" i="1"/>
  <c r="M25" i="1" s="1"/>
  <c r="L25" i="1"/>
  <c r="N25" i="1"/>
  <c r="O25" i="1"/>
  <c r="H26" i="1"/>
  <c r="M26" i="1" s="1"/>
  <c r="L26" i="1"/>
  <c r="N26" i="1"/>
  <c r="O26" i="1"/>
  <c r="H27" i="1"/>
  <c r="K27" i="1" s="1"/>
  <c r="L27" i="1"/>
  <c r="N27" i="1"/>
  <c r="O27" i="1"/>
  <c r="H28" i="1"/>
  <c r="M28" i="1" s="1"/>
  <c r="L28" i="1"/>
  <c r="N28" i="1"/>
  <c r="O28" i="1"/>
  <c r="H29" i="1"/>
  <c r="M29" i="1" s="1"/>
  <c r="L29" i="1"/>
  <c r="N29" i="1"/>
  <c r="O29" i="1"/>
  <c r="H30" i="1"/>
  <c r="K30" i="1" s="1"/>
  <c r="L30" i="1"/>
  <c r="N30" i="1"/>
  <c r="O30" i="1"/>
  <c r="H31" i="1"/>
  <c r="K31" i="1" s="1"/>
  <c r="L31" i="1"/>
  <c r="N31" i="1"/>
  <c r="O31" i="1"/>
  <c r="H32" i="1"/>
  <c r="M32" i="1" s="1"/>
  <c r="L32" i="1"/>
  <c r="N32" i="1"/>
  <c r="O32" i="1"/>
  <c r="H33" i="1"/>
  <c r="M33" i="1" s="1"/>
  <c r="L33" i="1"/>
  <c r="N33" i="1"/>
  <c r="O33" i="1"/>
  <c r="H34" i="1"/>
  <c r="K34" i="1" s="1"/>
  <c r="L34" i="1"/>
  <c r="N34" i="1"/>
  <c r="O34" i="1"/>
  <c r="H35" i="1"/>
  <c r="K35" i="1" s="1"/>
  <c r="L35" i="1"/>
  <c r="N35" i="1"/>
  <c r="O35" i="1"/>
  <c r="H36" i="1"/>
  <c r="M36" i="1" s="1"/>
  <c r="L36" i="1"/>
  <c r="N36" i="1"/>
  <c r="O36" i="1"/>
  <c r="H37" i="1"/>
  <c r="M37" i="1" s="1"/>
  <c r="L37" i="1"/>
  <c r="N37" i="1"/>
  <c r="O37" i="1"/>
  <c r="H38" i="1"/>
  <c r="K38" i="1" s="1"/>
  <c r="L38" i="1"/>
  <c r="N38" i="1"/>
  <c r="O38" i="1"/>
  <c r="H39" i="1"/>
  <c r="K39" i="1" s="1"/>
  <c r="L39" i="1"/>
  <c r="N39" i="1"/>
  <c r="O39" i="1"/>
  <c r="H40" i="1"/>
  <c r="K40" i="1" s="1"/>
  <c r="L40" i="1"/>
  <c r="N40" i="1"/>
  <c r="O40" i="1"/>
  <c r="H41" i="1"/>
  <c r="M41" i="1" s="1"/>
  <c r="L41" i="1"/>
  <c r="N41" i="1"/>
  <c r="O41" i="1"/>
  <c r="H42" i="1"/>
  <c r="M42" i="1" s="1"/>
  <c r="L42" i="1"/>
  <c r="N42" i="1"/>
  <c r="O42" i="1"/>
  <c r="H43" i="1"/>
  <c r="K43" i="1" s="1"/>
  <c r="L43" i="1"/>
  <c r="N43" i="1"/>
  <c r="O43" i="1"/>
  <c r="H44" i="1"/>
  <c r="K44" i="1" s="1"/>
  <c r="L44" i="1"/>
  <c r="N44" i="1"/>
  <c r="O44" i="1"/>
  <c r="H45" i="1"/>
  <c r="K45" i="1" s="1"/>
  <c r="H46" i="1"/>
  <c r="M46" i="1" s="1"/>
  <c r="L46" i="1"/>
  <c r="N46" i="1"/>
  <c r="O46" i="1"/>
  <c r="H47" i="1"/>
  <c r="K47" i="1" s="1"/>
  <c r="L47" i="1"/>
  <c r="N47" i="1"/>
  <c r="O47" i="1"/>
  <c r="H48" i="1"/>
  <c r="K48" i="1" s="1"/>
  <c r="L48" i="1"/>
  <c r="N48" i="1"/>
  <c r="O48" i="1"/>
  <c r="H49" i="1"/>
  <c r="M49" i="1" s="1"/>
  <c r="L49" i="1"/>
  <c r="N49" i="1"/>
  <c r="O49" i="1"/>
  <c r="H50" i="1"/>
  <c r="K50" i="1" s="1"/>
  <c r="L50" i="1"/>
  <c r="N50" i="1"/>
  <c r="O50" i="1"/>
  <c r="H51" i="1"/>
  <c r="K51" i="1" s="1"/>
  <c r="L51" i="1"/>
  <c r="N51" i="1"/>
  <c r="O51" i="1"/>
  <c r="H52" i="1"/>
  <c r="K52" i="1" s="1"/>
  <c r="L52" i="1"/>
  <c r="N52" i="1"/>
  <c r="O52" i="1"/>
  <c r="H53" i="1"/>
  <c r="M53" i="1" s="1"/>
  <c r="L53" i="1"/>
  <c r="N53" i="1"/>
  <c r="O53" i="1"/>
  <c r="H54" i="1"/>
  <c r="M54" i="1" s="1"/>
  <c r="L54" i="1"/>
  <c r="N54" i="1"/>
  <c r="O54" i="1"/>
  <c r="H55" i="1"/>
  <c r="K55" i="1" s="1"/>
  <c r="L55" i="1"/>
  <c r="N55" i="1"/>
  <c r="O55" i="1"/>
  <c r="H56" i="1"/>
  <c r="K56" i="1" s="1"/>
  <c r="L56" i="1"/>
  <c r="N56" i="1"/>
  <c r="O56" i="1"/>
  <c r="H57" i="1"/>
  <c r="M57" i="1" s="1"/>
  <c r="L57" i="1"/>
  <c r="N57" i="1"/>
  <c r="O57" i="1"/>
  <c r="H59" i="1"/>
  <c r="M59" i="1" s="1"/>
  <c r="L59" i="1"/>
  <c r="N59" i="1"/>
  <c r="O59" i="1"/>
  <c r="H60" i="1"/>
  <c r="K60" i="1" s="1"/>
  <c r="L60" i="1"/>
  <c r="N60" i="1"/>
  <c r="O60" i="1"/>
  <c r="H61" i="1"/>
  <c r="K61" i="1" s="1"/>
  <c r="L61" i="1"/>
  <c r="N61" i="1"/>
  <c r="O61" i="1"/>
  <c r="H62" i="1"/>
  <c r="M62" i="1" s="1"/>
  <c r="L62" i="1"/>
  <c r="N62" i="1"/>
  <c r="O62" i="1"/>
  <c r="H66" i="1"/>
  <c r="M66" i="1" s="1"/>
  <c r="L66" i="1"/>
  <c r="N66" i="1"/>
  <c r="O66" i="1"/>
  <c r="H67" i="1"/>
  <c r="K67" i="1" s="1"/>
  <c r="L67" i="1"/>
  <c r="N67" i="1"/>
  <c r="O67" i="1"/>
  <c r="O15" i="1"/>
  <c r="N15" i="1"/>
  <c r="L15" i="1"/>
  <c r="H15" i="1"/>
  <c r="K15" i="1" s="1"/>
  <c r="H16" i="2"/>
  <c r="M16" i="2" s="1"/>
  <c r="L16" i="2"/>
  <c r="N16" i="2"/>
  <c r="O16" i="2"/>
  <c r="H17" i="2"/>
  <c r="K17" i="2" s="1"/>
  <c r="L17" i="2"/>
  <c r="N17" i="2"/>
  <c r="O17" i="2"/>
  <c r="H18" i="2"/>
  <c r="K18" i="2" s="1"/>
  <c r="L18" i="2"/>
  <c r="N18" i="2"/>
  <c r="O18" i="2"/>
  <c r="H19" i="2"/>
  <c r="M19" i="2" s="1"/>
  <c r="L19" i="2"/>
  <c r="N19" i="2"/>
  <c r="O19" i="2"/>
  <c r="H21" i="2"/>
  <c r="M21" i="2" s="1"/>
  <c r="L21" i="2"/>
  <c r="N21" i="2"/>
  <c r="O21" i="2"/>
  <c r="H22" i="2"/>
  <c r="K22" i="2" s="1"/>
  <c r="L22" i="2"/>
  <c r="N22" i="2"/>
  <c r="O22" i="2"/>
  <c r="O15" i="2"/>
  <c r="N15" i="2"/>
  <c r="L15" i="2"/>
  <c r="P21" i="1" l="1"/>
  <c r="P16" i="1"/>
  <c r="M30" i="1"/>
  <c r="P30" i="1" s="1"/>
  <c r="K66" i="1"/>
  <c r="P33" i="1"/>
  <c r="M38" i="1"/>
  <c r="P38" i="1" s="1"/>
  <c r="P62" i="1"/>
  <c r="K21" i="2"/>
  <c r="K19" i="2"/>
  <c r="P21" i="2"/>
  <c r="K41" i="1"/>
  <c r="P29" i="1"/>
  <c r="P26" i="1"/>
  <c r="K59" i="1"/>
  <c r="P46" i="1"/>
  <c r="M43" i="1"/>
  <c r="P43" i="1" s="1"/>
  <c r="P54" i="1"/>
  <c r="K49" i="1"/>
  <c r="M47" i="1"/>
  <c r="K25" i="1"/>
  <c r="K24" i="3"/>
  <c r="K41" i="3"/>
  <c r="P41" i="3"/>
  <c r="M29" i="3"/>
  <c r="P29" i="3" s="1"/>
  <c r="M67" i="1"/>
  <c r="P67" i="1" s="1"/>
  <c r="K62" i="1"/>
  <c r="M60" i="1"/>
  <c r="P60" i="1" s="1"/>
  <c r="K46" i="1"/>
  <c r="K42" i="1"/>
  <c r="K33" i="1"/>
  <c r="M31" i="1"/>
  <c r="P31" i="1" s="1"/>
  <c r="K29" i="1"/>
  <c r="M27" i="1"/>
  <c r="P27" i="1" s="1"/>
  <c r="K26" i="1"/>
  <c r="K16" i="1"/>
  <c r="K54" i="1"/>
  <c r="P42" i="1"/>
  <c r="M22" i="1"/>
  <c r="P22" i="1" s="1"/>
  <c r="P47" i="1"/>
  <c r="P66" i="1"/>
  <c r="P59" i="1"/>
  <c r="K57" i="1"/>
  <c r="P53" i="1"/>
  <c r="K16" i="2"/>
  <c r="M18" i="2"/>
  <c r="M35" i="3"/>
  <c r="P35" i="3" s="1"/>
  <c r="M42" i="3"/>
  <c r="P42" i="3" s="1"/>
  <c r="M26" i="3"/>
  <c r="P26" i="3" s="1"/>
  <c r="M31" i="3"/>
  <c r="P31" i="3" s="1"/>
  <c r="K15" i="4"/>
  <c r="K34" i="4"/>
  <c r="K30" i="4"/>
  <c r="P37" i="1"/>
  <c r="P19" i="2"/>
  <c r="M17" i="2"/>
  <c r="P17" i="2" s="1"/>
  <c r="P16" i="2"/>
  <c r="M50" i="1"/>
  <c r="P50" i="1" s="1"/>
  <c r="P36" i="1"/>
  <c r="M34" i="1"/>
  <c r="P34" i="1" s="1"/>
  <c r="P20" i="1"/>
  <c r="M18" i="1"/>
  <c r="P18" i="1" s="1"/>
  <c r="P15" i="3"/>
  <c r="P15" i="4"/>
  <c r="M55" i="1"/>
  <c r="P55" i="1" s="1"/>
  <c r="M39" i="1"/>
  <c r="P39" i="1" s="1"/>
  <c r="M23" i="1"/>
  <c r="P23" i="1" s="1"/>
  <c r="P22" i="3"/>
  <c r="K22" i="3"/>
  <c r="M20" i="3"/>
  <c r="P20" i="3" s="1"/>
  <c r="P18" i="3"/>
  <c r="K18" i="3"/>
  <c r="M17" i="4"/>
  <c r="P17" i="4" s="1"/>
  <c r="P25" i="4"/>
  <c r="K25" i="4"/>
  <c r="M24" i="4"/>
  <c r="P24" i="4" s="1"/>
  <c r="P22" i="4"/>
  <c r="K22" i="4"/>
  <c r="P42" i="4"/>
  <c r="K42" i="4"/>
  <c r="M40" i="4"/>
  <c r="P40" i="4" s="1"/>
  <c r="P38" i="4"/>
  <c r="K38" i="4"/>
  <c r="M36" i="4"/>
  <c r="P36" i="4" s="1"/>
  <c r="P34" i="4"/>
  <c r="M32" i="4"/>
  <c r="P32" i="4" s="1"/>
  <c r="P30" i="4"/>
  <c r="M28" i="4"/>
  <c r="P28" i="4" s="1"/>
  <c r="P24" i="3"/>
  <c r="P18" i="2"/>
  <c r="K53" i="1"/>
  <c r="M51" i="1"/>
  <c r="P51" i="1" s="1"/>
  <c r="P41" i="1"/>
  <c r="K37" i="1"/>
  <c r="M35" i="1"/>
  <c r="P35" i="1" s="1"/>
  <c r="P28" i="1"/>
  <c r="P25" i="1"/>
  <c r="K21" i="1"/>
  <c r="M19" i="1"/>
  <c r="P19" i="1" s="1"/>
  <c r="P23" i="4"/>
  <c r="M45" i="4"/>
  <c r="P45" i="4" s="1"/>
  <c r="M44" i="4"/>
  <c r="P44" i="4" s="1"/>
  <c r="P41" i="4"/>
  <c r="P37" i="4"/>
  <c r="P33" i="4"/>
  <c r="P29" i="4"/>
  <c r="M43" i="4"/>
  <c r="P43" i="4" s="1"/>
  <c r="K41" i="4"/>
  <c r="M39" i="4"/>
  <c r="P39" i="4" s="1"/>
  <c r="K37" i="4"/>
  <c r="M35" i="4"/>
  <c r="P35" i="4" s="1"/>
  <c r="K33" i="4"/>
  <c r="M31" i="4"/>
  <c r="P31" i="4" s="1"/>
  <c r="K29" i="4"/>
  <c r="M27" i="4"/>
  <c r="P27" i="4" s="1"/>
  <c r="M26" i="4"/>
  <c r="P26" i="4" s="1"/>
  <c r="K23" i="4"/>
  <c r="M21" i="4"/>
  <c r="P21" i="4" s="1"/>
  <c r="M20" i="4"/>
  <c r="P20" i="4" s="1"/>
  <c r="M16" i="4"/>
  <c r="P16" i="4" s="1"/>
  <c r="P43" i="3"/>
  <c r="P40" i="3"/>
  <c r="P34" i="3"/>
  <c r="P27" i="3"/>
  <c r="P23" i="3"/>
  <c r="P19" i="3"/>
  <c r="K43" i="3"/>
  <c r="K40" i="3"/>
  <c r="M38" i="3"/>
  <c r="P38" i="3" s="1"/>
  <c r="K34" i="3"/>
  <c r="M30" i="3"/>
  <c r="P30" i="3" s="1"/>
  <c r="K27" i="3"/>
  <c r="M25" i="3"/>
  <c r="P25" i="3" s="1"/>
  <c r="K23" i="3"/>
  <c r="M21" i="3"/>
  <c r="P21" i="3" s="1"/>
  <c r="K19" i="3"/>
  <c r="M17" i="3"/>
  <c r="P17" i="3" s="1"/>
  <c r="K15" i="3"/>
  <c r="P49" i="1"/>
  <c r="P32" i="1"/>
  <c r="P57" i="1"/>
  <c r="P24" i="1"/>
  <c r="M52" i="1"/>
  <c r="P52" i="1" s="1"/>
  <c r="M61" i="1"/>
  <c r="P61" i="1" s="1"/>
  <c r="M56" i="1"/>
  <c r="P56" i="1" s="1"/>
  <c r="M48" i="1"/>
  <c r="P48" i="1" s="1"/>
  <c r="M44" i="1"/>
  <c r="P44" i="1" s="1"/>
  <c r="M40" i="1"/>
  <c r="P40" i="1" s="1"/>
  <c r="K36" i="1"/>
  <c r="K32" i="1"/>
  <c r="K28" i="1"/>
  <c r="K24" i="1"/>
  <c r="K20" i="1"/>
  <c r="M15" i="1"/>
  <c r="P15" i="1" s="1"/>
  <c r="M22" i="2"/>
  <c r="P22" i="2" s="1"/>
  <c r="E39" i="3"/>
  <c r="A19" i="5"/>
  <c r="A20" i="5" s="1"/>
  <c r="A21" i="5" s="1"/>
  <c r="N39" i="3" l="1"/>
  <c r="M39" i="3"/>
  <c r="O39" i="3"/>
  <c r="L39" i="3"/>
  <c r="O69" i="4"/>
  <c r="A16" i="4"/>
  <c r="A17" i="4" s="1"/>
  <c r="N69" i="4"/>
  <c r="L69" i="4"/>
  <c r="A18" i="3"/>
  <c r="A19" i="3" s="1"/>
  <c r="A20" i="3" s="1"/>
  <c r="A21" i="3" s="1"/>
  <c r="A22" i="3" s="1"/>
  <c r="A23" i="3" s="1"/>
  <c r="A24" i="3" s="1"/>
  <c r="A25" i="3" s="1"/>
  <c r="A26" i="3" s="1"/>
  <c r="A27" i="3" s="1"/>
  <c r="A16" i="2"/>
  <c r="A17" i="2" s="1"/>
  <c r="A18" i="2" s="1"/>
  <c r="A19" i="2" s="1"/>
  <c r="A20" i="2" s="1"/>
  <c r="A21" i="2" s="1"/>
  <c r="A22" i="2" s="1"/>
  <c r="E45" i="1"/>
  <c r="H15" i="2"/>
  <c r="A28" i="3" l="1"/>
  <c r="A29" i="3" s="1"/>
  <c r="A30" i="3" s="1"/>
  <c r="A31" i="3" s="1"/>
  <c r="A32" i="3" s="1"/>
  <c r="A33" i="3" s="1"/>
  <c r="P39" i="3"/>
  <c r="A18" i="4"/>
  <c r="A20" i="4" s="1"/>
  <c r="A21" i="4" s="1"/>
  <c r="A22" i="4" s="1"/>
  <c r="A23" i="4" s="1"/>
  <c r="A24" i="4" s="1"/>
  <c r="M15" i="2"/>
  <c r="P15" i="2" s="1"/>
  <c r="K15" i="2"/>
  <c r="N45" i="1"/>
  <c r="O45" i="1"/>
  <c r="L45" i="1"/>
  <c r="M45" i="1"/>
  <c r="I21" i="5"/>
  <c r="O71" i="4"/>
  <c r="H21" i="5" s="1"/>
  <c r="N70" i="4"/>
  <c r="P70" i="4" s="1"/>
  <c r="N45" i="3"/>
  <c r="N46" i="3" s="1"/>
  <c r="N47" i="3" s="1"/>
  <c r="G20" i="5" s="1"/>
  <c r="L45" i="3"/>
  <c r="I20" i="5" s="1"/>
  <c r="O45" i="3"/>
  <c r="O47" i="3" s="1"/>
  <c r="H20" i="5" s="1"/>
  <c r="N24" i="2"/>
  <c r="N25" i="2" s="1"/>
  <c r="P25" i="2" s="1"/>
  <c r="L24" i="2"/>
  <c r="I19" i="5" s="1"/>
  <c r="O24" i="2"/>
  <c r="O26" i="2" s="1"/>
  <c r="H19" i="5" s="1"/>
  <c r="A16" i="1"/>
  <c r="A17" i="1" l="1"/>
  <c r="A18" i="1" s="1"/>
  <c r="A19" i="1" s="1"/>
  <c r="A20" i="1" s="1"/>
  <c r="A21" i="1" s="1"/>
  <c r="A22" i="1" s="1"/>
  <c r="A23" i="1" s="1"/>
  <c r="A24" i="1" s="1"/>
  <c r="A25" i="1" s="1"/>
  <c r="A26" i="1" s="1"/>
  <c r="A27" i="1" s="1"/>
  <c r="A34" i="3"/>
  <c r="A35" i="3" s="1"/>
  <c r="A36" i="3" s="1"/>
  <c r="A37" i="3" s="1"/>
  <c r="A38" i="3" s="1"/>
  <c r="A39" i="3" s="1"/>
  <c r="A40" i="3" s="1"/>
  <c r="A41" i="3" s="1"/>
  <c r="A42" i="3" s="1"/>
  <c r="A43" i="3" s="1"/>
  <c r="P45" i="1"/>
  <c r="A25" i="4"/>
  <c r="A26" i="4" s="1"/>
  <c r="A27" i="4" s="1"/>
  <c r="A28" i="4" s="1"/>
  <c r="A29" i="4" s="1"/>
  <c r="A30" i="4" s="1"/>
  <c r="A31" i="4" s="1"/>
  <c r="A32" i="4" s="1"/>
  <c r="A33" i="4" s="1"/>
  <c r="A34" i="4" s="1"/>
  <c r="A35" i="4" s="1"/>
  <c r="A36" i="4" s="1"/>
  <c r="A37" i="4" s="1"/>
  <c r="A38" i="4" s="1"/>
  <c r="A39" i="4" s="1"/>
  <c r="A40" i="4" s="1"/>
  <c r="A41" i="4" s="1"/>
  <c r="A42" i="4" s="1"/>
  <c r="A43" i="4" s="1"/>
  <c r="A44" i="4" s="1"/>
  <c r="A45" i="4" s="1"/>
  <c r="M69" i="4"/>
  <c r="M71" i="4" s="1"/>
  <c r="F21" i="5" s="1"/>
  <c r="P69" i="4"/>
  <c r="P71" i="4" s="1"/>
  <c r="O8" i="4" s="1"/>
  <c r="N71" i="4"/>
  <c r="G21" i="5" s="1"/>
  <c r="P45" i="3"/>
  <c r="P46" i="3"/>
  <c r="M45" i="3"/>
  <c r="M47" i="3" s="1"/>
  <c r="F20" i="5" s="1"/>
  <c r="M24" i="2"/>
  <c r="M26" i="2" s="1"/>
  <c r="F19" i="5" s="1"/>
  <c r="N26" i="2"/>
  <c r="G19" i="5" s="1"/>
  <c r="P24" i="2"/>
  <c r="P26" i="2" s="1"/>
  <c r="O8" i="2" s="1"/>
  <c r="O69" i="1"/>
  <c r="O71" i="1" s="1"/>
  <c r="H18" i="5" s="1"/>
  <c r="H22" i="5" s="1"/>
  <c r="L69" i="1"/>
  <c r="I18" i="5" s="1"/>
  <c r="I22" i="5" s="1"/>
  <c r="G12" i="5" s="1"/>
  <c r="N69" i="1"/>
  <c r="N70" i="1" s="1"/>
  <c r="P70" i="1" s="1"/>
  <c r="A47" i="4" l="1"/>
  <c r="A48" i="4" s="1"/>
  <c r="A49" i="4" s="1"/>
  <c r="A50" i="4" s="1"/>
  <c r="A51" i="4" s="1"/>
  <c r="A52" i="4" s="1"/>
  <c r="A53" i="4" s="1"/>
  <c r="A54" i="4" s="1"/>
  <c r="A55" i="4" s="1"/>
  <c r="A56" i="4" s="1"/>
  <c r="A57" i="4" s="1"/>
  <c r="A58" i="4" s="1"/>
  <c r="A59" i="4" s="1"/>
  <c r="E19" i="5"/>
  <c r="E21" i="5"/>
  <c r="E20" i="5"/>
  <c r="P47" i="3"/>
  <c r="O8" i="3" s="1"/>
  <c r="A28" i="1"/>
  <c r="A29" i="1" s="1"/>
  <c r="A30" i="1" s="1"/>
  <c r="A31" i="1" s="1"/>
  <c r="A32" i="1" s="1"/>
  <c r="A33" i="1" s="1"/>
  <c r="A34" i="1" s="1"/>
  <c r="A35" i="1" s="1"/>
  <c r="N71" i="1"/>
  <c r="G18" i="5" s="1"/>
  <c r="G22" i="5" s="1"/>
  <c r="P69" i="1"/>
  <c r="P71" i="1" s="1"/>
  <c r="O8" i="1" s="1"/>
  <c r="M69" i="1"/>
  <c r="M71" i="1" s="1"/>
  <c r="F18" i="5" s="1"/>
  <c r="A61" i="4" l="1"/>
  <c r="E18" i="5"/>
  <c r="E22" i="5" s="1"/>
  <c r="E25" i="5" s="1"/>
  <c r="F22" i="5"/>
  <c r="E26" i="5" s="1"/>
  <c r="A36" i="1"/>
  <c r="A37" i="1" s="1"/>
  <c r="A38" i="1" s="1"/>
  <c r="A39" i="1" s="1"/>
  <c r="A40" i="1" s="1"/>
  <c r="A41" i="1" s="1"/>
  <c r="A42" i="1" s="1"/>
  <c r="A43" i="1" s="1"/>
  <c r="A44" i="1" s="1"/>
  <c r="A45" i="1" s="1"/>
  <c r="A46" i="1" s="1"/>
  <c r="A47" i="1" s="1"/>
  <c r="A48" i="1" s="1"/>
  <c r="A49" i="1" s="1"/>
  <c r="A50" i="1" s="1"/>
  <c r="A51" i="1" s="1"/>
  <c r="A62" i="4" l="1"/>
  <c r="A64" i="4" s="1"/>
  <c r="A65" i="4" s="1"/>
  <c r="A66" i="4" s="1"/>
  <c r="A67" i="4" s="1"/>
  <c r="E23" i="5"/>
  <c r="E24" i="5" s="1"/>
  <c r="A52" i="1"/>
  <c r="A53" i="1" s="1"/>
  <c r="A54" i="1" s="1"/>
  <c r="A55" i="1" s="1"/>
  <c r="A56" i="1" s="1"/>
  <c r="E27" i="5" l="1"/>
  <c r="A57" i="1"/>
  <c r="A58" i="1" s="1"/>
  <c r="A59" i="1" s="1"/>
  <c r="G11" i="5" l="1"/>
  <c r="C22" i="6"/>
  <c r="C24" i="6" s="1"/>
  <c r="C25" i="6" s="1"/>
  <c r="C26" i="6" s="1"/>
  <c r="A60" i="1"/>
  <c r="A61" i="1" s="1"/>
  <c r="A62" i="1" s="1"/>
  <c r="A63" i="1" l="1"/>
  <c r="A64" i="1" s="1"/>
  <c r="A65" i="1" s="1"/>
  <c r="A66" i="1" s="1"/>
  <c r="A67" i="1" s="1"/>
</calcChain>
</file>

<file path=xl/sharedStrings.xml><?xml version="1.0" encoding="utf-8"?>
<sst xmlns="http://schemas.openxmlformats.org/spreadsheetml/2006/main" count="535" uniqueCount="232">
  <si>
    <t>Objekta adrese:</t>
  </si>
  <si>
    <t>Pasūtījuma Nr.:</t>
  </si>
  <si>
    <t>Izpildītājs:</t>
  </si>
  <si>
    <t>Tāme sastādīta 2016. gada __________</t>
  </si>
  <si>
    <t>Nr. p. k.</t>
  </si>
  <si>
    <t>Kods</t>
  </si>
  <si>
    <t>Darba nosaukums</t>
  </si>
  <si>
    <t>Mērvienība</t>
  </si>
  <si>
    <t>Daudzums</t>
  </si>
  <si>
    <t>Vienības izmaksas</t>
  </si>
  <si>
    <t>Kopā uz visu apjomu</t>
  </si>
  <si>
    <t>Materiāli bez PVN</t>
  </si>
  <si>
    <t>Darbs bez soc.nod.</t>
  </si>
  <si>
    <t>Mehānismi bez PVN</t>
  </si>
  <si>
    <t>laika norma, c/h</t>
  </si>
  <si>
    <t>darba samaksas likme, Euro/h</t>
  </si>
  <si>
    <t>darba alga, Euro</t>
  </si>
  <si>
    <t>materiāli, Euro</t>
  </si>
  <si>
    <t>mehānismi, Euro</t>
  </si>
  <si>
    <t>kopā, Euro</t>
  </si>
  <si>
    <t>darbietilp., c/h</t>
  </si>
  <si>
    <t>summa, Euro</t>
  </si>
  <si>
    <t>1</t>
  </si>
  <si>
    <t>kompl.</t>
  </si>
  <si>
    <t>m2</t>
  </si>
  <si>
    <t>t.m.</t>
  </si>
  <si>
    <t>KOPĀ:</t>
  </si>
  <si>
    <t>Materiālu, grunts apmaiņas un būvgružu transporta izdevumi</t>
  </si>
  <si>
    <t>Tiešās izmaksas kopā, Euro, bez PVN:</t>
  </si>
  <si>
    <t>Sastādīja:</t>
  </si>
  <si>
    <t>(paraksts, tā atšifrējums un datums)</t>
  </si>
  <si>
    <t>Sertifikāta Nr.</t>
  </si>
  <si>
    <t>Pārbaudīja</t>
  </si>
  <si>
    <t>Piezīmes, paskaidrojumi, apzīmējumi:</t>
  </si>
  <si>
    <r>
      <t>Apzīmējumi: kompl.- komplekts, t.m. - tekošais metrs, m</t>
    </r>
    <r>
      <rPr>
        <vertAlign val="superscript"/>
        <sz val="10"/>
        <color indexed="8"/>
        <rFont val="Times New Roman"/>
        <family val="1"/>
        <charset val="186"/>
      </rPr>
      <t>2</t>
    </r>
    <r>
      <rPr>
        <sz val="10"/>
        <color indexed="8"/>
        <rFont val="Times New Roman"/>
        <family val="1"/>
        <charset val="186"/>
      </rPr>
      <t xml:space="preserve"> - kvadrātmetrs.</t>
    </r>
  </si>
  <si>
    <t>Duntes iela 22, Rīga</t>
  </si>
  <si>
    <t xml:space="preserve">Objekta nosaukums: Slimnīcas ēkas (liters Nr. 002) Telpu remonts
</t>
  </si>
  <si>
    <t>Būves nosaukums:</t>
  </si>
  <si>
    <t>Lokālā tāme Nr. 1</t>
  </si>
  <si>
    <t>Iekšējo logu demontāža starp telpām Nr. 11 un 12, to izvešana no objekta, utilizācija</t>
  </si>
  <si>
    <t>Iekšējā loga demontāža starp telpām Nr. 21, 23, izvešana no objekta, utilizācija</t>
  </si>
  <si>
    <t>Demontāžas un sagatavošanas darbi</t>
  </si>
  <si>
    <t>Poda demontāža telpā Nr. 18, izvešana no objekta, utilizācija</t>
  </si>
  <si>
    <t>Iebūvējamās mēbeles demontāža telpa Nr. 12 (aptuvenie izmēri 650x1210xh3050 mm), izvešana no objekta, utilizācija</t>
  </si>
  <si>
    <t xml:space="preserve">Seifa (aptuvenie izmēri 600x600xh1370 mm) demontāža no sienas, izvešana no objekta, utilizācija </t>
  </si>
  <si>
    <t>Iebūvējamās mēbeles demontāža telpa Nr. 20 (aptuvenie izmēri 600x3130xh3050 mm), izvešana no objekta, utilizācija</t>
  </si>
  <si>
    <t>Iebūvējamās mēbeles demontāža telpa Nr. 25 (aptuvenie izmēri 600x2320xh3050 mm), izvešana no objekta, utilizācija</t>
  </si>
  <si>
    <t>Iebūvējamās mēbeles demontāža telpa Nr. 27 (aptuvenie izmēri 600x11550xh3050 mm), izvešana no objekta, utilizācija</t>
  </si>
  <si>
    <t>Plauktu, iebūvējamās mēbeles demontāža telpās Nr. 19, 26, izvešana no objekta, utilizācija</t>
  </si>
  <si>
    <t>m3</t>
  </si>
  <si>
    <t>Starpsienas demontāža starp telpā Nr. 17, izvešana no objekta, utilizācija (norādīts starpsienas tilpums)</t>
  </si>
  <si>
    <t>Durvju ar rāmi starp telpām Nr. 29, 32 demontāža, izvešana no objekta, utilizācija</t>
  </si>
  <si>
    <t>Durvju ar rāmi starp telpām Nr. 32, 33 demontāža, izvešana no objekta, utilizācija</t>
  </si>
  <si>
    <t>Durvju ar rāmi telpā Nr. 17 demontāža, to izvešana no objekta, utilizācija</t>
  </si>
  <si>
    <t>Piekārto griestu demontāža ar gaismekļiem, elektrības vadiem, griestu konstrukciju, to izvešana no objekta, utilizācija</t>
  </si>
  <si>
    <t>Starpsienas demontāža starp telpā Nr. 13, izvešana no objekta, utilizācija (norādīts starpsienas tilpums neskaitot tilpuma palielinājumu demontējot starpsienu)</t>
  </si>
  <si>
    <t>Flīzēto dušas starpsienu demontāžas darbi (biezumā 160 mm), izvešana no objekta, utilizācija (norādīts starpsienas tilpums neskaitot tilpuma palielinājumu demontējot starpsienu)</t>
  </si>
  <si>
    <t>Grīdas flīžu seguma ar sagatavošanas kārtu telpā Nr. 15 demontāža (līdz 50 mm), izvešana no objekta, utilizācija</t>
  </si>
  <si>
    <t>Vecās ventilācijas sistēmas gaisa vadu demontāža</t>
  </si>
  <si>
    <t>Sienas flīžu, līmes, sagatavošanas kārtas demontāža telpā Nr. 32 (pie izlietnes), tās izvešana, utilizācija</t>
  </si>
  <si>
    <t>Sienas flīžu, līmes, sagatavošanas kārtas demontāža telpā Nr. 8 (kājlīste), to izvešana, utilizācija</t>
  </si>
  <si>
    <t>Sienas flīžu, līmes, sagatavošanas kārtas demontāža telpā Nr. 23, 24, to izvešana, utilizācija</t>
  </si>
  <si>
    <t>Sienas flīžu, līmes, sagatavošanas kārtas demontāža telpā Nr. 15, to izvešana, utilizācija</t>
  </si>
  <si>
    <t>Sienas flīžu, līmes, sagatavošanas kārtas demontāža telpā Nr. 18, to izvešana, utilizācija</t>
  </si>
  <si>
    <t>Sienas flīžu, līmes, sagatavošanas kārtas demontāža telpā Nr. 21, to izvešana, utilizācija</t>
  </si>
  <si>
    <t>Sienas flīžu, līmes, sagatavošanas kārtas demontāža telpā Nr. 30, to izvešana, utilizācija</t>
  </si>
  <si>
    <t>Kanalizācijas sistēmas demontāza, utilizācija telpā Nr. 22, kanalizācijas izvada aiztaisīšana ciet</t>
  </si>
  <si>
    <t>Starpsienas demontāža starp telpām Nr. 21, 26, to izvešana no objekta, utilizācija (norādīts starpsienas tilpums neskaitot tilpuma palielinājumu demontējot starpsienu)</t>
  </si>
  <si>
    <t>Sienas flīžu, līmes, sagatavošanas kārtas demontāža telpā Nr. 22, to izvešana, utilizācija</t>
  </si>
  <si>
    <t>Sienas flīžu, līmes, sagatavošanas kārtas demontāža telpā Nr. 26, to izvešana, utilizācija</t>
  </si>
  <si>
    <t>Sienas flīžu, līmes, sagatavošanas kārtas demontāža telpā Nr. 13 (pie izlietnes), to izvešana, utilizācija</t>
  </si>
  <si>
    <t>Sienas flīžu, līmes, sagatavošanas kārtas demontāža telpā Nr. 16 (pie izlietnes), to izvešana, utilizācija</t>
  </si>
  <si>
    <t>Grīdas flīžu seguma ar sagatavošanas kārtu telpā Nr. 18 demontāža (līdz 50 mm), izvešana no objekta, utilizācija</t>
  </si>
  <si>
    <t>Iebūvējamās mēbeles demontāža telpa Nr. 29, izvešana no objekta, utilizācija</t>
  </si>
  <si>
    <t>Esošo logu un durvju D08.02, D08.03 noklāšana ar plēvi telpās (norādīta logu un durvju D08.02, D08.03) platība</t>
  </si>
  <si>
    <t>Apdares darbi</t>
  </si>
  <si>
    <t>Lokālā tāme Nr. 2</t>
  </si>
  <si>
    <t>Durvju Nr. D08.01 demontāža, vēršanas virziena maiņa (uz telpas Nr. 02 iekšpusi) saglabājot esošās durvis, ailas paplašināšana ņemot vērā jaunu grīdas augstumu</t>
  </si>
  <si>
    <t>Pagraba telpā griestu virsmas tīrīšana, atlūpuša apmetuma demontāža</t>
  </si>
  <si>
    <t>Pagraba telpā sienu atlupušā apmetuma demontāža, virsmass tīrīšana</t>
  </si>
  <si>
    <t>Telpā Nr. 13 piestiprināto elementu demontāža pie griestiem, to izvešana, utilizācija</t>
  </si>
  <si>
    <t>Lokālā tāme Nr. 3</t>
  </si>
  <si>
    <t>Aiļu aizpildījuma elementi</t>
  </si>
  <si>
    <t>Panelējuma demontāža telpā Nr. 32, izvešana, utilizācija</t>
  </si>
  <si>
    <t>Izlietņu ar kanalizācijas izvadu un ūdensvadu demontāža telpās Nr. 5, 10, 11, 13, 17, 20, 23, utilizācija; kanalizācijas un ūdensvada izvadu aiztaisīšana (ieskaitot ūdensvada un kanalizācijas cauruļu demontāžu līdz stāvvadam)</t>
  </si>
  <si>
    <t>Grīdas seguma ar kājlīstēm telpās Nr. 25, 32, 33 demontāža  (līdz 50 mm), izvešana no objekta, utilizācija</t>
  </si>
  <si>
    <t>Grīdas seguma ar kājlīstēm telpā Nr. 14 demontāža (līdz 50 mm), izvešana no objekta, utilizācija</t>
  </si>
  <si>
    <t>Grīdas seguma ar kājlīstēm telpā Nr. 13 demontāža (līdz 50 mm), izvešana no objekta, utilizācija</t>
  </si>
  <si>
    <t>Evakuācijas zīmju, norāžu iegāde, piegāde, uzstādīšana</t>
  </si>
  <si>
    <t>Grīdas izlidzināšana ar Mapei Conplan KF vai ekvivalentu produktu biezumā līdz 50 mm, ieskaitot pamatmateriālus, palīgmateriālus, bet ņemot vērā, ka ir jāievēro nosacījums, ka durvju brīvais augstums evakuācijas ceļos un izejās ir jābūt vismaz diviem metriem</t>
  </si>
  <si>
    <t>Koka logu L11.01., L11.02., L12.01., L12.02., L13.01., L13.02., L13.03., L15.01., L16.01., L18.01. rāmju protezēšana loga vērtni protezējot darbnīcā (protezēšanu veicot pa kārtām- ārējo vērtni, iekšējo vērtni), krāsošana; koka palodžu (platumā 540 mm) remonts (virsmas slīpēšana, protezēšana), krāsošana; furnitūras (rokturu, slēdzeņu, pretplāksņu, eņģu) nomaiņa</t>
  </si>
  <si>
    <t>Sienas paneļa (h=440 mm) telpās Nr. 8; (h=320 mm) 23, 24 ar metāla leņķiem demontāža, tā izvešana, utilizācija</t>
  </si>
  <si>
    <t>Virsmas sagatavošana linoleja līmēšana, linolējs, tā līmēšana (homogēns, 34/43 klase, antistatisks, min. 0,7 mm aizsargslānis), ieskaitot pamatmateriālus, palīgmateriālus (visās remontdarbu telpās izņemot telpu Nr. 18)</t>
  </si>
  <si>
    <t>Hidroizolācijas izveidošana uz grīdas telpā Nr. 18</t>
  </si>
  <si>
    <t>Sienu hidroizolācija, tās izveidošana telpā Nr. 18</t>
  </si>
  <si>
    <t>Čuguna radiatoru vecās krāsas noņemšana, krāsošana divreiz telpās Nr. 19, 18, 16, 15, 12, 11, 25, 22, 21, 26, 30, 29, 32, 33</t>
  </si>
  <si>
    <t>MDF kājlīste, tās montāža linolēja ieklāšanas telpās</t>
  </si>
  <si>
    <t>Sienu izlīdzināšana pēc flīžu demontāžas biezumā līdz 30 mm telpās Nr. 21, 22, 26, 30</t>
  </si>
  <si>
    <t>Sienu izlīdzināšana pēc flīžu demontāžas biezumā līdz 15 mm telpās Nr. 13, 16, 32</t>
  </si>
  <si>
    <t>Sienu izlīdzināšana biezumā līdz 30 mm, sagatavošana flīzēšanai, flīžešana ar 200x200 mm keramiskām flīzēm (baltā krāsā) telpā Nr. 18 līdz durvju ailas augstumam ar šuvju aizpildīšanu ar tonētu šuvotāju, ieskaitot palīgmateriālus, pamatmateriālus un ieskaitot nīšas radiatoram flīzēšanu</t>
  </si>
  <si>
    <t>Iedziļinājumu sienās aiztaisīšana telpā nr. 21 (pēc seifa izņemšanas, citi iedziļinājumi)</t>
  </si>
  <si>
    <t>Lokālā tāme Nr. 4</t>
  </si>
  <si>
    <t>Specializētie darbi</t>
  </si>
  <si>
    <t>Kopsavilkuma aprēķini pa darbu un konstruktīvo elementu veidiem</t>
  </si>
  <si>
    <t>Pasūtījuma Nr.</t>
  </si>
  <si>
    <t>Pasūtītājs:</t>
  </si>
  <si>
    <t>Kopējā darbietilpība, c/h</t>
  </si>
  <si>
    <t>Nr.p.k.</t>
  </si>
  <si>
    <t>Tāmes Nr.</t>
  </si>
  <si>
    <t>Darba veids</t>
  </si>
  <si>
    <t>Tai skaitā</t>
  </si>
  <si>
    <t>Darbietilpība (c/h)</t>
  </si>
  <si>
    <t>Kopā:</t>
  </si>
  <si>
    <t>Virsizdevumi (%)</t>
  </si>
  <si>
    <t>t.sk. darba aizsardzība (%)</t>
  </si>
  <si>
    <t>Peļņa (%)</t>
  </si>
  <si>
    <t>Darba devēja sociālais nodoklis (23,59%)</t>
  </si>
  <si>
    <t>Kopā, Euro, neskaitot PVN:</t>
  </si>
  <si>
    <t>Pārbaudīja:</t>
  </si>
  <si>
    <t>Piezīmes lokālo tāmju beigās.</t>
  </si>
  <si>
    <t>Tāme sastādīta 2016. gada _____</t>
  </si>
  <si>
    <t>APSTIPRINU</t>
  </si>
  <si>
    <t>_____________________________________</t>
  </si>
  <si>
    <t>(Pasūtītāja paraksts un atšifrējums)</t>
  </si>
  <si>
    <t>Objekta nosaukums:</t>
  </si>
  <si>
    <t>Objekta nosaukums</t>
  </si>
  <si>
    <t>Pavisam būvniecības izmaksas, neskaitot PVN:</t>
  </si>
  <si>
    <t>PVN (21%):</t>
  </si>
  <si>
    <t>Pavisam būvniecības izmaksas:</t>
  </si>
  <si>
    <t>Tāme sastādīta 2016.g. ______</t>
  </si>
  <si>
    <t>2016.g. __________</t>
  </si>
  <si>
    <t>Būvniecības koptāme</t>
  </si>
  <si>
    <t>Slimnīcas ēkas (liters Nr. 002) Telpu remonts</t>
  </si>
  <si>
    <t>Slimību profilakses un kontroles centrs</t>
  </si>
  <si>
    <r>
      <t xml:space="preserve">Par kopējo summu, </t>
    </r>
    <r>
      <rPr>
        <i/>
        <sz val="10"/>
        <rFont val="Times New Roman"/>
        <family val="1"/>
        <charset val="186"/>
      </rPr>
      <t>Euro</t>
    </r>
  </si>
  <si>
    <r>
      <t>Tāmes izmaksas (</t>
    </r>
    <r>
      <rPr>
        <i/>
        <sz val="10"/>
        <rFont val="Times New Roman"/>
        <family val="1"/>
        <charset val="186"/>
      </rPr>
      <t>Euro</t>
    </r>
    <r>
      <rPr>
        <sz val="11"/>
        <color theme="1"/>
        <rFont val="Times New Roman"/>
        <family val="1"/>
        <charset val="186"/>
      </rPr>
      <t>)</t>
    </r>
  </si>
  <si>
    <r>
      <t>Darba alga (</t>
    </r>
    <r>
      <rPr>
        <i/>
        <sz val="10"/>
        <rFont val="Times New Roman"/>
        <family val="1"/>
        <charset val="186"/>
      </rPr>
      <t>Euro</t>
    </r>
    <r>
      <rPr>
        <sz val="11"/>
        <color theme="1"/>
        <rFont val="Times New Roman"/>
        <family val="1"/>
        <charset val="186"/>
      </rPr>
      <t>)</t>
    </r>
  </si>
  <si>
    <r>
      <t>Materiāli (</t>
    </r>
    <r>
      <rPr>
        <i/>
        <sz val="10"/>
        <rFont val="Times New Roman"/>
        <family val="1"/>
        <charset val="186"/>
      </rPr>
      <t>Euro</t>
    </r>
    <r>
      <rPr>
        <sz val="11"/>
        <color theme="1"/>
        <rFont val="Times New Roman"/>
        <family val="1"/>
        <charset val="186"/>
      </rPr>
      <t>)</t>
    </r>
  </si>
  <si>
    <r>
      <t>Mehānismi (</t>
    </r>
    <r>
      <rPr>
        <i/>
        <sz val="10"/>
        <rFont val="Times New Roman"/>
        <family val="1"/>
        <charset val="186"/>
      </rPr>
      <t>Euro</t>
    </r>
    <r>
      <rPr>
        <sz val="11"/>
        <color theme="1"/>
        <rFont val="Times New Roman"/>
        <family val="1"/>
        <charset val="186"/>
      </rPr>
      <t>)</t>
    </r>
  </si>
  <si>
    <r>
      <t xml:space="preserve">Objekta izmaksas, </t>
    </r>
    <r>
      <rPr>
        <i/>
        <sz val="10"/>
        <rFont val="Times New Roman"/>
        <family val="1"/>
        <charset val="186"/>
      </rPr>
      <t>Euro</t>
    </r>
  </si>
  <si>
    <t>Tiešās tāmes izmaksas, Euro bez PVN</t>
  </si>
  <si>
    <t>Metāla lūka ar rāmi (800x1000 mm), tās izveidošana uzstādīšana grīdā telpā Nr. 25</t>
  </si>
  <si>
    <t>Esošo mēbeļu iznešana no remontdarba telpām, utilizācija, izņemot telpā Nr. 19 esošo plauktu sistēmu (pārnest uz citu apsaimniekotāja norādīto telpu uz remontdarbu laiku)</t>
  </si>
  <si>
    <t>Apmesto, riģipša sienu virsmas gruntēšana, pilna špaktelēšana, gruntēšana pirms krāsošanas, krāsošana divreiz ar tonētu krāsu visās remontdarbu telpās, ieskaitot durvju un logu aiļu apdari no iekšpuses</t>
  </si>
  <si>
    <t>Esošo dzelzsbetona griestu tīrīšana, pilna špaktelēšana, gruntēšana, krāsošana baltā krāsā telpā Nr. 27, ieskaitot pamatmateriālus, palīgmateriālus</t>
  </si>
  <si>
    <t>Pagraba sienu sanācijas un hidroizolācijas ierīkošana, krāsošana ar elpojošu krāsu pēc Schomburg tehnoloģijas (Esco Fluat 0,4 kg./m2; FIX-10-M, Aquafin 1-K 1,5 kg./m2, Aquafin 2-K/M 3,5 kg./m2, Thermopal SP 3 kg./m2, Thermopal SR24 19 kg./m2 divās kārtās, Thermopal-FS33 1,4 kg./m2/mm, TAGOSIL G 0,2 L/m2, TAGOSIL PROFI 0,35 l/m2) vai ekvivalentas sistēmas</t>
  </si>
  <si>
    <t>Pagraba griestu hidroizolācija ierīkošana, krāsošana ar elpojošu krāsu pēc Schomburg tehnoloģijas (Esco Fluat 0,4 kg./m2, Aquafin 1K 1,5 kg./m2, Aquafin 2K/M 3,5 kg./m2, TAGOSIL G 0,2 L/m2, TAGOSIL PROFI 0,35 l/m2) vai ekvivalentas sistēmas</t>
  </si>
  <si>
    <t xml:space="preserve">Ventilators Systemair BF 100S BATHROOM FAN vai ekvivalents, tā uzstādīšana telpā Nr. 18 moduļveida griestos ar gaisa vadiem un resti fasādes ķieģeļu krāsā, ieskaitot gaisa vadus, veidgabalus, cauruma izveidošanu fasādes mūra sienā gaisa vada izveidošanai </t>
  </si>
  <si>
    <t>Metāla kāpņu telpā Nr. 27 pārkrāsošana, noņemot veco krāsu</t>
  </si>
  <si>
    <t>Elektrības sistēma, apgaismojums</t>
  </si>
  <si>
    <t>Durvju Nr. D20.01 restaurācija</t>
  </si>
  <si>
    <t>Gaismeklis ar kompaktām luminiscences spuldzēm ~230V kompl. (2x18W, iebūv., IP44, 2400lm, UX-DOWNLIGHT S 212 TRANSPARENT FSQ, "OMS" vai ekvivalents), tips G3, tā montāža ar spuldzēm</t>
  </si>
  <si>
    <t>Vienpola slēdzis ~230V, 10A, tā montāža</t>
  </si>
  <si>
    <t>Dubultslēdzis ~230V, 10A, tā montāža</t>
  </si>
  <si>
    <t>Vienpola hermētisks slēdzis ~230V, 10A, IP44, tā montāža</t>
  </si>
  <si>
    <t>Pārslēdzis ~230V, 10A, tā montāža</t>
  </si>
  <si>
    <t>Divpolu kontaktligzda ar zemēšanas kontaktu ~230V, 16A, tās montāža</t>
  </si>
  <si>
    <t>Divpolu kontaktligzda ar zemēšanas kontaktu instalēšanai penālā ~230V, 16A, tā montāža</t>
  </si>
  <si>
    <t>Divpolu kontaktligzda ar zemēšanas kontaktu instalēšanai PVH kārbā ~230V, 16A, tā montāža</t>
  </si>
  <si>
    <t>Divpolu hermētiskā kontaktligzda ar zemēšanas kontaktu ~230V, 16A, IP44, tā montāža</t>
  </si>
  <si>
    <t>Kontaktligzdu kanāls, tā izveidošana</t>
  </si>
  <si>
    <t>Durvju aiļu izlīdzināšana pēc rāmju demontāžas un pirms rāmju uzstādīšanas ar citu vēršanas virzienu, pirms jaunu durvju montāžas (D13.01, D14.01.)</t>
  </si>
  <si>
    <t>PVH kārba 8 kontaktligzdām, griestu montāžai, tās montāža</t>
  </si>
  <si>
    <t>gab.</t>
  </si>
  <si>
    <t>Izpilddokumentācija, izpildshēmas elektrības sistēmai, tās izveidošana, nodošana Pasūtītājam</t>
  </si>
  <si>
    <t>Spēka kabelis ar vara dzīslām ar PVH izolāciju un šķērsgriezumu 5x10mm², NYM-J-0.3/0.5kV, "Helukabel" vai ekvivalents, tā montāža</t>
  </si>
  <si>
    <t>Grupu sadalne SS41, ~400V, IP30, ar montāžas kompl. (komplektāciju skatīt elektrības projektā), tās montāža, ieskaitot vietas sagatavošanu sienā (demontāžu), aizdari pēc montāžas</t>
  </si>
  <si>
    <t>Spēka kabelis ar vara dzīslām ar PVH izolāciju un šķērsgriezumu 3x4mm², NYM-J-0.3/0.5kV, "Helukabel" vai ekvivalents, tā montāža</t>
  </si>
  <si>
    <t>Spēka kabelis ar vara dzīslām ar PVH izolāciju un šķērsgriezumu 3x2.5mm², HULT(FLEX)LSOH FB90, 0.6/1.0kV, "Draka Keila Cables" vai ekvivalents, tā montāža</t>
  </si>
  <si>
    <t>Spēka kabelis ar vara dzīslām ar PVH izolāciju un šķērsgriezumu 3x2.5mm², NYM-J-0.3/0.5kV, "Helukabel" vai ekvivalents, tā montāža</t>
  </si>
  <si>
    <t>Spēka kabelis ar vara dzīslām ar PVH izolāciju un šķērsgriezumu 3x1.5mm², NYM-J-0.3/0.5kV, "Helukabel" vai ekvivalents, tā montāža</t>
  </si>
  <si>
    <t>PVH caurule Ø32mm, EXM, "Pipelife", tās montāža</t>
  </si>
  <si>
    <t>PVH caurule Ø20mm, EXM, "Pipelife", tās montāža</t>
  </si>
  <si>
    <t>Sanmezgla ventilatora 29W, ~230V, CBF 100LS, "Systemair" vai ekvivalenta pieslēgšana</t>
  </si>
  <si>
    <t>Pagraba ventilators 201W, ~230V, KV 315 M SILEO, "Systemair" vai ekvivalenta pieslēgšana</t>
  </si>
  <si>
    <t>Gaismeklis ar luminiscences spuldzēm ~230V (4x18W, griestu, IP20, 5400lm, AD-CLASSIC LAM FD, "OMS" vai ekvivalents), tips G4, tā montāža ar spuldzēm. Spuldzes paredzēt komplekta cenā.</t>
  </si>
  <si>
    <t>Gaismeklis ar luminiscences spuldzēm ~230V (2x36W, griestu, IP20, 6700lm, UX-CLASSIC N PAR FD, "OMS" vai ekvivalents), tips G2, tā montāža ar spuldzēm. Spuldzes paredzēt komplekta cenā.</t>
  </si>
  <si>
    <t>Gaismeklis ar luminiscences spuldzēm ~230V (4x18W, iebūv., IP20, 5400lm, UX-RELAX EC LA FD "OMS" vai ekvivalents), tips G1, tā montāža ar spuldzēm. Spuldzes paredzēt komplekta cenā.</t>
  </si>
  <si>
    <t>Gaismeklis ar luminiscences spuldzēm ~230V (4x18W, iebūv., IP20, 5400lm, ar bateriju 1h, UX-RELAX EC LA FD "OMS" vai ekvivalents), tips G1B, tā montāža ar spuldzēm.  Spuldzes paredzēt komplekta cenā.</t>
  </si>
  <si>
    <t>Gaismeklis ar luminiscences spuldzēm ~230V (8W, sienas, IP42, ar bateriju 1h darbībai, ar spuldzi kompl., HELIOS, "Awex" vai ekvivalents), tips GR, tā montāža ar spuldzēm.  Spuldzes paredzēt komplekta cenā.</t>
  </si>
  <si>
    <t>19" komutācijas skapis, tā uzstādīšana</t>
  </si>
  <si>
    <t>19" komutācijas panelis 24 port CAT6, 1U</t>
  </si>
  <si>
    <t>19" kabeļu turētājs 2U, tā montāža</t>
  </si>
  <si>
    <t>19" kontaktligzdu bloks 9 kontaktligzdas, tā uzstādīšana</t>
  </si>
  <si>
    <t>19" ventilatoru panelis ar termostatu, tā uzstādīšana</t>
  </si>
  <si>
    <t>Kombinētā vājstrāvas kontaktligzda Z/A (RJ 45 CAT5), tās uzstādīšana</t>
  </si>
  <si>
    <t>Kombinētā vājstrāvas kontaktligzda montāžai kabeļu penālā (RJ 45 CAT5), tās uzstādīšana</t>
  </si>
  <si>
    <t>Kombinētā vājstrāvas kontaktligzda montāžai PVH kārbā (RJ 45 CAT5), tās uzstādīšana</t>
  </si>
  <si>
    <t>Gofrēta caurule Ø16mm EVOEL FL, "evopipes", tās uzstādīšana</t>
  </si>
  <si>
    <t>Izpilddokumentācija, izpildshēmas ESS (elektronisko sakaru sistēmai) sistēmai, tās izveidošana, nodošana Pasūtītājam</t>
  </si>
  <si>
    <t>Kabelis HDMI, L=6m, tā uzstādīšana</t>
  </si>
  <si>
    <t>Kabelis VGA, L=6m, tā uzstādīšana</t>
  </si>
  <si>
    <t>Palīgmateriāli ESS sistēmas izveidošanai</t>
  </si>
  <si>
    <t>Elektronisko sakaru sistēma (ESS)</t>
  </si>
  <si>
    <t>Materiālu cenās papildus natgriezeniskajam materiālu patēriņam Pretendentiem ir jāievērtē materiālu atgriezumi, pārlaidumi, to sablīvēšanās u.c. būvražošanas procesa zudumi.</t>
  </si>
  <si>
    <t>Kabelis UTP, CAT5, 4x2x0.5, tā montāža</t>
  </si>
  <si>
    <t>Būvgružu izvešanas izmaksas jāparedz vienību izcenojumos katrā no pozīcijām, kur tas ir nepieciešams. Pozīciju aprakstus patvaļīgi papildināt ar būvgružu izvešanu nedrīkst.</t>
  </si>
  <si>
    <t>Brīvi stāvošais pods telpā Nr. 18 invalīdu vajadzībām (Ifo Sign, artikuls Nr.687200081 vai ekvivalents) ar skalojamo kasti ar invalīdu atbalsta rokturiem (paceļams rokturis Ifo, artikuls 98058 vai ekvivalents - 2 gab.); , tā montāža, ieskaitot kanalizācijas, ūdensvada pievienojuma izveidošanu grīdā. Pozīcijā paredzēt ūdensvada un kanalizācijas pievadu izveidošanu/ esošu izvadu pārveidošanu, lai pieslēgtu jaunu podu.</t>
  </si>
  <si>
    <t>Izlietne telpā Nr. 18 invalīdu vajadzībām (Ifo 600x580 mm, artikuls 2642) ar sifonu, hromētu izlietnes maisītāju, bezkontakta (Schell Modus E, artikuls 12760699 vai ekvivalents), stūra ventiļiem, pievienojumu pie ūdensvada, kanalizācijas. Pozīcijā paredzēt ūdensvada un kanalizācijas pievadu izveidošanu/ esošu izvadu pārveidošanu, lai pieslēgtu jaunu izlietni.</t>
  </si>
  <si>
    <t>Logu metāla režģu vecas krāsas noņemšana, gruntēšana, krāsošana (visiem 1. stāva režģiem, ieskaitot telpām Nr. 04, 05)</t>
  </si>
  <si>
    <t>Moduļtipa minerālšķiedru piekārtie griesti 600x600 mm telpās Nr. 10, 11, 12, 13, 14, 15, 16, 18, 21, 22, 23, 24, 25, 26, 28, 29, 30, 31, 32, 33</t>
  </si>
  <si>
    <t>5</t>
  </si>
  <si>
    <t>Rekuperācijas iekārta telpā Nr. 13 netiek iekļauta šajā būvniecības kārtā.</t>
  </si>
  <si>
    <t>Esošās UAS sistēmas pielāgošana jauniem griestu augstumiem</t>
  </si>
  <si>
    <t>Izpilddokumentācija UAS sistēmai, izpildshēmas, to izveidošana, nodošana Pasūtītājam</t>
  </si>
  <si>
    <t>Koridorā kabeļu, vadu, cauruļvadu nostiprināšana veicot esošo moduļveida griestu demontāžu, ieskaitot materiālus, palīgmateriālus</t>
  </si>
  <si>
    <t>Grīdas apklāšana ar plēvi, tās noņemšana pēc darbu beigām remontdarbu telpās un telpās Nr. 01, 02, 07, 20, pagrabā (telpu platība 420 m2)</t>
  </si>
  <si>
    <t>Telpu ģenerālā tīrīšana pēc būvdarbu beigām (logu tīrīšana, grīdu tīrīšana, vaskošana parketam visām remontdarbu telpām un ieskaitot koridora telpas Nr. 20, 07, 02, 01, pagraba telpu 420 m2 grīdas platībā), durvju tīrīšana</t>
  </si>
  <si>
    <t>Esošo durvju (durvis Nr. D11.01., D12.01., D32.01. D29.01., D28.01., D27.01., D26.01., D14.01., D21.01. remonts, metāla apdares demontāža, finierējuma atjaunošana, pilna virsmas pārkrāsošana, furnitūras nomaiņa (tai skaitā slēdzenes nomaiņa), vēršanas virziena maiņa uz koridoru (tai skaitā jaunās durvju aplodas (koka, krāsotas), to montāža)</t>
  </si>
  <si>
    <t>Esošo durvju (durvis Nr. D14.01., D15.01., D19.01., D18.01. (ieskaitot WC slēdzeni durvīm D 18.01), D22.01., D25.01., D30.02., D30.01. remonts, metāla apdares demontāža, finierējuma atjaunošanapārkrāsošana, furnitūras nomaiņa  (tai skaitā slēdzenes nomaiņa), aplodu maiņa (esošo demontāža, jaunu uzstādīšana (koka, krāsotas), to montāža))</t>
  </si>
  <si>
    <t>Nelīdzenas, kustības grīdas virsmas, caurumu grīdā aizdare (grīdas atjaunošana) telpā Nr. 23, 24, grīdas biezuma atjaunošana</t>
  </si>
  <si>
    <t>Apkures cauruļu nosegšanas kārbas demontāža telpā Nr. 15, 16, 18 biezumā līdz 100 mm</t>
  </si>
  <si>
    <t>Esošo norāžu demontāža remontdarbu telpās, to izvešana, utilizācija</t>
  </si>
  <si>
    <t xml:space="preserve">Pretendentam ir jāizceno šajā darbu apjomu sarakstā (lokālās tāmēs) ierakstītie būvdarbu apjomi, ņemot vērā būvprojekta specifikācijās, to pielikumos un būvprojektā noteiktās prasības. Būvdarbu vienību cenās jāievērtē visi darbi, materiāli un mehānismi, lai izpildītu konkrēto darbu atbilstoši nepieciešamajam tehnoloģiskajam procesam un Latvijas Republikas būvnormatīviem. Vienības cenā ir jāiekļauj arī visi ar darbu veikšanu saistītie palīgdarbi būvlaukumā, darbi, kuri ietverti būvprojektā un/vai ir nepieciešami būvdarbu izpildei. Ja arī kāds darbs nav minēts, tad Pretendentam, ņemot vērā tā profesionālo pieredzi, izmaksās ir jāievērtē visi darbi, kuri nepieciešami būves pilnīgai pabeigšanai un nodošanai ekspluatācijā, kā arī defektu novēršanai garantijas periodā. Neviena prasība par šeit neuzskaitīto darbu papildus apmaksu netiks atzīta. </t>
  </si>
  <si>
    <t>Elektrības sistēmas (gaismekļu, vadu, rozešu, slēdžu, sadalņu...) demontāža remontdarbu telpās</t>
  </si>
  <si>
    <t>Esošās UAS sistēmas aizsardzības pasākumi būvdarbu laikā (vadu, detektoru,...)</t>
  </si>
  <si>
    <t>Esošās apsardzes sistēmas aizsardzības paskākumi būvdarbu laikā  (vadu, detektoru,...)</t>
  </si>
  <si>
    <t>Apkures, ūdensvada, kanalizācijas sistēmu cauruļvadu, apkures ķermeņu nosegšana būvdarbu laikā, ieskaitot materiālus</t>
  </si>
  <si>
    <t>Esošo ūdensvada, kanalizācijas cauruļu krāsas noņemšana, krāsošana telpu krāsas tonī, kurā atrodas cauruļvadi</t>
  </si>
  <si>
    <t>Apkures cauruļu vecās krāsas noņemšana, krāsošana visās remontdarbu telpās telpu krāsas tonī, kurā atrodas cauruļvadi</t>
  </si>
  <si>
    <t>Iedziļinājumu, kanālu, caurumu aiztaisīšana pēc komunikāciju (vecās, vedināšanas caurules, elektrības, ESS sistēma)</t>
  </si>
  <si>
    <t>Elektrības, vājstrāvu sistēmu (ESS) kabeļu kanālu aizdare, pilna virsmas špaktelēšana, grunēšana pirms virsmas krāsošanas</t>
  </si>
  <si>
    <t>Lūku izveidošana riģipša sienā pie durvīm D08.02. (divas lūkas) apkures cauruļu apkalpošanai</t>
  </si>
  <si>
    <t>Lifta šahtas aizbūvēšana (1,46xh2,20 m) ar Knauf W628 sistēmu vai ekvivalentu (profili biezumā 100 mm, GKF loksnes 25+18 mm bez siltumizolācijas),  šuvju aizdare ar sietu, špakteli, pilna virsmas špaktelēšana, gruntēšana, krāsošana</t>
  </si>
  <si>
    <t>Durvju aiļu aizbūvēšana starp telpām Nr. 29, 32; 32, 33 ar vieglās konstrukcijas starpsienu, ieskaitot riģipsi (divas riģipša kārtas no katras starpsienas puses, siltumizolāciju) Knauf W116 sistēma vai ekvivalenta</t>
  </si>
  <si>
    <t>Iekšējā loga ailas aizbūvēšana telpā Nr. 13 ar Knauf W116 sistēmu (divas riģipša kārtas no katras starpsienas puse, siltumizolācija), ieskaitot materiālus, to montāžu</t>
  </si>
  <si>
    <t>Pagraba telpas ventilācijas sistēmas pārbūve: esošā ventilācijas izvada (1000x500 mm) pagraba telpā demontāža, sienas aizmūršana ar betona blokiem līdz jaunā ventilācijas izvada diametram, virsmas apstrāde no iekšpuses ar sanācijas sistēmu (skatīt punktu Nr. 25 tāmē nr. 3), ventilācijas sistēmas izvada pielāgošana jaunam ventilātoram (ventilators Systemair Systemair KV 315 M ar mitruma sensoru vai ekvivalenta sistēma), tā uzstādīšana</t>
  </si>
  <si>
    <t>Izpilddokumentācija, izpildshēmas ventilācijas sistēmai (pagrabs, sanmezgls (telpa Nr. 18), tās izveidošana, nodošana Pasūtītājam</t>
  </si>
  <si>
    <t>Bīdamās sistēmas Nr. S13.01. izveidošana ailas telpā Nr. 13 aizveršanai (ailas izmēri platumā 1,15 m, h=2,33 m), finierētas biezumā 50 mm ar iedziļinātu rokturi uz sliedes virs ailas, iedziļinātu gropi bīdāmās plātnes apakšā un stiprinājumu grīdā</t>
  </si>
  <si>
    <t>Bīdamās sistēmas Nr. S13.02. izveidošana ailas telpā Nr. 13 aizveršanai (ailas izmēri platumā 0,96 m, h=2,30 m), finierētas biezumā 50 mm ar iedziļinātu rokturi uz sliedes virs ailas, iedziļinātu gropi bīdāmās plātnes apakšā un stiprinājumu grīdā</t>
  </si>
  <si>
    <t>Durvju D08.03. remonts, krāsošana</t>
  </si>
  <si>
    <t xml:space="preserve">Pielikums Nr.1.1.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</si>
</sst>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charset val="186"/>
    </font>
    <font>
      <sz val="10"/>
      <name val="Arial"/>
      <family val="2"/>
      <charset val="204"/>
    </font>
    <font>
      <sz val="14"/>
      <name val="Times New Roman"/>
      <family val="1"/>
      <charset val="186"/>
    </font>
    <font>
      <sz val="12"/>
      <name val="Times New Roman"/>
      <family val="1"/>
      <charset val="186"/>
    </font>
    <font>
      <b/>
      <sz val="14"/>
      <color indexed="8"/>
      <name val="Times New Roman"/>
      <family val="1"/>
      <charset val="186"/>
    </font>
    <font>
      <sz val="14"/>
      <color indexed="8"/>
      <name val="Times New Roman"/>
      <family val="1"/>
      <charset val="186"/>
    </font>
    <font>
      <b/>
      <sz val="14"/>
      <name val="Times New Roman"/>
      <family val="1"/>
      <charset val="186"/>
    </font>
    <font>
      <sz val="8"/>
      <name val="Times New Roman"/>
      <family val="1"/>
      <charset val="186"/>
    </font>
    <font>
      <sz val="10"/>
      <name val="Times New Roman"/>
      <family val="1"/>
      <charset val="186"/>
    </font>
    <font>
      <b/>
      <sz val="12"/>
      <name val="Times New Roman"/>
      <family val="1"/>
      <charset val="186"/>
    </font>
    <font>
      <b/>
      <sz val="9"/>
      <name val="Times New Roman"/>
      <family val="1"/>
      <charset val="186"/>
    </font>
    <font>
      <b/>
      <sz val="10"/>
      <name val="Times New Roman"/>
      <family val="1"/>
      <charset val="186"/>
    </font>
    <font>
      <sz val="9"/>
      <name val="Times New Roman"/>
      <family val="1"/>
      <charset val="186"/>
    </font>
    <font>
      <sz val="11"/>
      <name val="Times New Roman"/>
      <family val="1"/>
      <charset val="186"/>
    </font>
    <font>
      <b/>
      <sz val="11"/>
      <name val="Times New Roman"/>
      <family val="1"/>
      <charset val="186"/>
    </font>
    <font>
      <sz val="11"/>
      <color indexed="8"/>
      <name val="Calibri"/>
      <family val="2"/>
      <charset val="186"/>
    </font>
    <font>
      <i/>
      <sz val="10"/>
      <name val="Times New Roman"/>
      <family val="1"/>
      <charset val="186"/>
    </font>
    <font>
      <b/>
      <sz val="10"/>
      <color theme="1"/>
      <name val="Times New Roman"/>
      <family val="1"/>
      <charset val="186"/>
    </font>
    <font>
      <sz val="10"/>
      <color theme="1"/>
      <name val="Times New Roman"/>
      <family val="1"/>
      <charset val="186"/>
    </font>
    <font>
      <vertAlign val="superscript"/>
      <sz val="10"/>
      <color indexed="8"/>
      <name val="Times New Roman"/>
      <family val="1"/>
      <charset val="186"/>
    </font>
    <font>
      <sz val="10"/>
      <color indexed="8"/>
      <name val="Times New Roman"/>
      <family val="1"/>
      <charset val="186"/>
    </font>
    <font>
      <sz val="10"/>
      <name val="Arial"/>
      <family val="2"/>
    </font>
    <font>
      <sz val="10"/>
      <name val="Helv"/>
    </font>
    <font>
      <sz val="11"/>
      <color theme="1"/>
      <name val="Calibri"/>
      <family val="2"/>
      <scheme val="minor"/>
    </font>
    <font>
      <sz val="11"/>
      <color theme="1"/>
      <name val="Times New Roman"/>
      <family val="1"/>
      <charset val="186"/>
    </font>
    <font>
      <b/>
      <sz val="11"/>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indexed="22"/>
        <bgColor indexed="31"/>
      </patternFill>
    </fill>
    <fill>
      <patternFill patternType="solid">
        <fgColor theme="0" tint="-0.249977111117893"/>
        <bgColor indexed="64"/>
      </patternFill>
    </fill>
  </fills>
  <borders count="40">
    <border>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medium">
        <color indexed="8"/>
      </top>
      <bottom/>
      <diagonal/>
    </border>
    <border>
      <left style="hair">
        <color indexed="8"/>
      </left>
      <right style="thin">
        <color indexed="8"/>
      </right>
      <top style="medium">
        <color indexed="8"/>
      </top>
      <bottom style="hair">
        <color indexed="8"/>
      </bottom>
      <diagonal/>
    </border>
    <border>
      <left style="thin">
        <color indexed="8"/>
      </left>
      <right style="hair">
        <color indexed="8"/>
      </right>
      <top/>
      <bottom style="hair">
        <color indexed="8"/>
      </bottom>
      <diagonal/>
    </border>
    <border>
      <left/>
      <right/>
      <top/>
      <bottom style="hair">
        <color indexed="8"/>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thin">
        <color indexed="8"/>
      </left>
      <right style="hair">
        <color indexed="8"/>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thin">
        <color indexed="8"/>
      </right>
      <top style="hair">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s>
  <cellStyleXfs count="10">
    <xf numFmtId="0" fontId="0" fillId="0" borderId="0"/>
    <xf numFmtId="0" fontId="1" fillId="0" borderId="0"/>
    <xf numFmtId="0" fontId="1" fillId="0" borderId="0"/>
    <xf numFmtId="0" fontId="15" fillId="0" borderId="0"/>
    <xf numFmtId="0" fontId="21" fillId="0" borderId="0"/>
    <xf numFmtId="0" fontId="21" fillId="0" borderId="0"/>
    <xf numFmtId="0" fontId="21" fillId="0" borderId="0"/>
    <xf numFmtId="0" fontId="22" fillId="0" borderId="0"/>
    <xf numFmtId="0" fontId="1" fillId="0" borderId="0"/>
    <xf numFmtId="0" fontId="23" fillId="0" borderId="0"/>
  </cellStyleXfs>
  <cellXfs count="198">
    <xf numFmtId="0" fontId="0" fillId="0" borderId="0" xfId="0"/>
    <xf numFmtId="164" fontId="3" fillId="0" borderId="0" xfId="1" applyNumberFormat="1" applyFont="1" applyFill="1" applyBorder="1" applyAlignment="1">
      <alignment vertical="center"/>
    </xf>
    <xf numFmtId="49" fontId="3" fillId="0" borderId="0" xfId="1" applyNumberFormat="1" applyFont="1" applyFill="1" applyBorder="1" applyAlignment="1">
      <alignment horizontal="left" vertical="center"/>
    </xf>
    <xf numFmtId="164" fontId="5" fillId="0" borderId="0" xfId="1" applyNumberFormat="1" applyFont="1" applyFill="1" applyBorder="1" applyAlignment="1">
      <alignment horizontal="center" vertical="center"/>
    </xf>
    <xf numFmtId="164" fontId="3" fillId="0" borderId="0" xfId="1" applyNumberFormat="1" applyFont="1" applyFill="1" applyBorder="1" applyAlignment="1">
      <alignment horizontal="left" vertical="center"/>
    </xf>
    <xf numFmtId="2"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wrapText="1"/>
    </xf>
    <xf numFmtId="49"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xf>
    <xf numFmtId="164" fontId="3" fillId="0" borderId="0" xfId="1" applyNumberFormat="1" applyFont="1" applyFill="1" applyBorder="1" applyAlignment="1">
      <alignment horizontal="left" vertical="center"/>
    </xf>
    <xf numFmtId="49" fontId="6" fillId="0" borderId="0" xfId="1" applyNumberFormat="1" applyFont="1" applyFill="1" applyBorder="1" applyAlignment="1">
      <alignment vertical="center"/>
    </xf>
    <xf numFmtId="164" fontId="7" fillId="0" borderId="0" xfId="1" applyNumberFormat="1" applyFont="1" applyFill="1" applyBorder="1" applyAlignment="1">
      <alignment vertical="center" wrapText="1"/>
    </xf>
    <xf numFmtId="164" fontId="8" fillId="0" borderId="0" xfId="1" applyNumberFormat="1" applyFont="1" applyFill="1" applyBorder="1" applyAlignment="1">
      <alignment horizontal="center" vertical="center"/>
    </xf>
    <xf numFmtId="2" fontId="9" fillId="0" borderId="0" xfId="1" applyNumberFormat="1" applyFont="1" applyFill="1" applyBorder="1" applyAlignment="1">
      <alignment horizontal="left" vertical="center"/>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9" fillId="0" borderId="0" xfId="1" applyNumberFormat="1" applyFont="1" applyFill="1" applyBorder="1" applyAlignment="1">
      <alignment horizontal="center" vertical="center"/>
    </xf>
    <xf numFmtId="164" fontId="8" fillId="0" borderId="0" xfId="1" applyNumberFormat="1" applyFont="1" applyFill="1" applyBorder="1" applyAlignment="1">
      <alignment vertical="center"/>
    </xf>
    <xf numFmtId="164" fontId="7" fillId="0" borderId="0" xfId="1" applyNumberFormat="1" applyFont="1" applyFill="1" applyBorder="1" applyAlignment="1">
      <alignment vertical="center"/>
    </xf>
    <xf numFmtId="164" fontId="10" fillId="0" borderId="7" xfId="1" applyNumberFormat="1" applyFont="1" applyFill="1" applyBorder="1" applyAlignment="1">
      <alignment horizontal="center" vertical="center" wrapText="1"/>
    </xf>
    <xf numFmtId="164" fontId="10" fillId="0" borderId="6" xfId="1" applyNumberFormat="1" applyFont="1" applyFill="1" applyBorder="1" applyAlignment="1">
      <alignment horizontal="center" vertical="center" wrapText="1"/>
    </xf>
    <xf numFmtId="164" fontId="10" fillId="0" borderId="8" xfId="1" applyNumberFormat="1" applyFont="1" applyFill="1" applyBorder="1" applyAlignment="1">
      <alignment horizontal="center" vertical="center" wrapText="1"/>
    </xf>
    <xf numFmtId="164" fontId="10" fillId="0" borderId="9" xfId="1" applyNumberFormat="1" applyFont="1" applyFill="1" applyBorder="1" applyAlignment="1">
      <alignment horizontal="center" vertical="center" wrapText="1"/>
    </xf>
    <xf numFmtId="49" fontId="10" fillId="0" borderId="10" xfId="1" applyNumberFormat="1" applyFont="1" applyFill="1" applyBorder="1" applyAlignment="1">
      <alignment horizontal="center" vertical="center" wrapText="1"/>
    </xf>
    <xf numFmtId="49" fontId="10" fillId="0" borderId="11" xfId="1" applyNumberFormat="1" applyFont="1" applyFill="1" applyBorder="1" applyAlignment="1">
      <alignment horizontal="center" vertical="center" wrapText="1"/>
    </xf>
    <xf numFmtId="164" fontId="11" fillId="0" borderId="12" xfId="1" applyNumberFormat="1" applyFont="1" applyFill="1" applyBorder="1" applyAlignment="1">
      <alignment horizontal="left" vertical="center" wrapText="1"/>
    </xf>
    <xf numFmtId="164" fontId="11" fillId="0" borderId="13" xfId="1" applyNumberFormat="1" applyFont="1" applyFill="1" applyBorder="1" applyAlignment="1">
      <alignment horizontal="center" vertical="center" textRotation="90"/>
    </xf>
    <xf numFmtId="2" fontId="11" fillId="0" borderId="13" xfId="1" applyNumberFormat="1" applyFont="1" applyFill="1" applyBorder="1" applyAlignment="1">
      <alignment horizontal="center" vertical="center" textRotation="90"/>
    </xf>
    <xf numFmtId="164" fontId="10" fillId="0" borderId="12"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wrapText="1"/>
    </xf>
    <xf numFmtId="49" fontId="8" fillId="0" borderId="16" xfId="1" applyNumberFormat="1" applyFont="1" applyFill="1" applyBorder="1" applyAlignment="1">
      <alignment horizontal="center" vertical="center" wrapText="1"/>
    </xf>
    <xf numFmtId="164" fontId="8" fillId="0" borderId="17" xfId="1" applyNumberFormat="1" applyFont="1" applyFill="1" applyBorder="1" applyAlignment="1">
      <alignment horizontal="left" vertical="center" wrapText="1"/>
    </xf>
    <xf numFmtId="2" fontId="8" fillId="0" borderId="18" xfId="1" applyNumberFormat="1" applyFont="1" applyFill="1" applyBorder="1" applyAlignment="1">
      <alignment horizontal="center" vertical="center"/>
    </xf>
    <xf numFmtId="2" fontId="8" fillId="3" borderId="19" xfId="1" applyNumberFormat="1" applyFont="1" applyFill="1" applyBorder="1" applyAlignment="1">
      <alignment horizontal="center" vertical="center" wrapText="1"/>
    </xf>
    <xf numFmtId="2" fontId="8" fillId="3" borderId="20" xfId="1" applyNumberFormat="1" applyFont="1" applyFill="1" applyBorder="1" applyAlignment="1">
      <alignment horizontal="center" vertical="center" wrapText="1"/>
    </xf>
    <xf numFmtId="2" fontId="8" fillId="0" borderId="20" xfId="1" applyNumberFormat="1" applyFont="1" applyFill="1" applyBorder="1" applyAlignment="1">
      <alignment horizontal="center" vertical="center" wrapText="1"/>
    </xf>
    <xf numFmtId="2" fontId="8" fillId="0" borderId="21" xfId="1" applyNumberFormat="1" applyFont="1" applyFill="1" applyBorder="1" applyAlignment="1">
      <alignment horizontal="center" vertical="center" wrapText="1"/>
    </xf>
    <xf numFmtId="164" fontId="8" fillId="0" borderId="0" xfId="1" applyNumberFormat="1" applyFont="1" applyFill="1" applyBorder="1" applyAlignment="1">
      <alignment horizontal="left" vertical="center"/>
    </xf>
    <xf numFmtId="1" fontId="8" fillId="0" borderId="15" xfId="1" applyNumberFormat="1" applyFont="1" applyFill="1" applyBorder="1" applyAlignment="1">
      <alignment horizontal="center" vertical="center" wrapText="1"/>
    </xf>
    <xf numFmtId="164" fontId="8" fillId="0" borderId="22" xfId="1" applyNumberFormat="1" applyFont="1" applyFill="1" applyBorder="1" applyAlignment="1">
      <alignment horizontal="left" vertical="center" wrapText="1"/>
    </xf>
    <xf numFmtId="2" fontId="8" fillId="0" borderId="0" xfId="1" applyNumberFormat="1" applyFont="1" applyFill="1" applyBorder="1" applyAlignment="1">
      <alignment horizontal="left" vertical="center"/>
    </xf>
    <xf numFmtId="1" fontId="12" fillId="0" borderId="24" xfId="1" applyNumberFormat="1" applyFont="1" applyFill="1" applyBorder="1" applyAlignment="1">
      <alignment horizontal="center" vertical="center" wrapText="1"/>
    </xf>
    <xf numFmtId="164" fontId="7" fillId="0" borderId="0" xfId="1" applyNumberFormat="1" applyFont="1" applyFill="1" applyBorder="1" applyAlignment="1">
      <alignment horizontal="left" vertical="center"/>
    </xf>
    <xf numFmtId="2" fontId="7" fillId="0" borderId="0" xfId="1" applyNumberFormat="1" applyFont="1" applyFill="1" applyBorder="1" applyAlignment="1">
      <alignment horizontal="left" vertical="center"/>
    </xf>
    <xf numFmtId="2" fontId="8" fillId="3" borderId="23" xfId="1" applyNumberFormat="1" applyFont="1" applyFill="1" applyBorder="1" applyAlignment="1">
      <alignment horizontal="center" vertical="center" wrapText="1"/>
    </xf>
    <xf numFmtId="2" fontId="7" fillId="0" borderId="0" xfId="1" applyNumberFormat="1" applyFont="1" applyFill="1" applyBorder="1" applyAlignment="1">
      <alignment horizontal="center" vertical="center" wrapText="1"/>
    </xf>
    <xf numFmtId="2" fontId="11" fillId="0" borderId="0" xfId="1" applyNumberFormat="1" applyFont="1" applyFill="1" applyBorder="1" applyAlignment="1">
      <alignment horizontal="center" vertical="center" wrapText="1"/>
    </xf>
    <xf numFmtId="49" fontId="8" fillId="0" borderId="25" xfId="1" applyNumberFormat="1" applyFont="1" applyFill="1" applyBorder="1" applyAlignment="1">
      <alignment horizontal="center" vertical="center" wrapText="1"/>
    </xf>
    <xf numFmtId="49" fontId="8" fillId="0" borderId="26" xfId="1" applyNumberFormat="1" applyFont="1" applyFill="1" applyBorder="1" applyAlignment="1">
      <alignment horizontal="center" vertical="center" wrapText="1"/>
    </xf>
    <xf numFmtId="164" fontId="8" fillId="0" borderId="27" xfId="1" applyNumberFormat="1" applyFont="1" applyFill="1" applyBorder="1" applyAlignment="1">
      <alignment horizontal="left" vertical="center" wrapText="1"/>
    </xf>
    <xf numFmtId="164" fontId="8" fillId="0" borderId="27" xfId="1" applyNumberFormat="1" applyFont="1" applyFill="1" applyBorder="1" applyAlignment="1">
      <alignment horizontal="center" vertical="center"/>
    </xf>
    <xf numFmtId="2" fontId="8" fillId="0" borderId="27" xfId="1" applyNumberFormat="1" applyFont="1" applyFill="1" applyBorder="1" applyAlignment="1">
      <alignment horizontal="center" vertical="center"/>
    </xf>
    <xf numFmtId="164" fontId="8" fillId="0" borderId="27" xfId="1" applyNumberFormat="1" applyFont="1" applyFill="1" applyBorder="1" applyAlignment="1">
      <alignment horizontal="right" vertical="center"/>
    </xf>
    <xf numFmtId="164" fontId="9" fillId="0" borderId="27" xfId="1" applyNumberFormat="1" applyFont="1" applyFill="1" applyBorder="1" applyAlignment="1">
      <alignment horizontal="right" vertical="center"/>
    </xf>
    <xf numFmtId="164" fontId="11" fillId="0" borderId="27" xfId="1" applyNumberFormat="1" applyFont="1" applyFill="1" applyBorder="1" applyAlignment="1">
      <alignment horizontal="center" vertical="center"/>
    </xf>
    <xf numFmtId="164" fontId="11" fillId="0" borderId="28" xfId="1" applyNumberFormat="1" applyFont="1" applyFill="1" applyBorder="1" applyAlignment="1">
      <alignment horizontal="center" vertical="center"/>
    </xf>
    <xf numFmtId="164" fontId="11" fillId="0" borderId="0" xfId="1" applyNumberFormat="1" applyFont="1" applyFill="1" applyBorder="1" applyAlignment="1">
      <alignment vertical="center"/>
    </xf>
    <xf numFmtId="49" fontId="11" fillId="0" borderId="29" xfId="1" applyNumberFormat="1" applyFont="1" applyFill="1" applyBorder="1" applyAlignment="1">
      <alignment horizontal="center" vertical="center" wrapText="1"/>
    </xf>
    <xf numFmtId="49" fontId="11" fillId="0" borderId="30" xfId="1" applyNumberFormat="1" applyFont="1" applyFill="1" applyBorder="1" applyAlignment="1">
      <alignment horizontal="center" vertical="center" wrapText="1"/>
    </xf>
    <xf numFmtId="164" fontId="11" fillId="0" borderId="1" xfId="1" applyNumberFormat="1" applyFont="1" applyFill="1" applyBorder="1" applyAlignment="1">
      <alignment horizontal="right" vertical="center" wrapText="1"/>
    </xf>
    <xf numFmtId="164" fontId="11" fillId="0" borderId="1" xfId="1" applyNumberFormat="1" applyFont="1" applyFill="1" applyBorder="1" applyAlignment="1">
      <alignment horizontal="center" vertical="center"/>
    </xf>
    <xf numFmtId="2" fontId="11" fillId="0" borderId="1" xfId="1" applyNumberFormat="1" applyFont="1" applyFill="1" applyBorder="1" applyAlignment="1">
      <alignment horizontal="center" vertical="center"/>
    </xf>
    <xf numFmtId="164" fontId="11" fillId="0" borderId="1" xfId="1" applyNumberFormat="1" applyFont="1" applyFill="1" applyBorder="1" applyAlignment="1">
      <alignment horizontal="right" vertical="center"/>
    </xf>
    <xf numFmtId="2" fontId="11" fillId="0" borderId="1" xfId="1" applyNumberFormat="1" applyFont="1" applyFill="1" applyBorder="1" applyAlignment="1">
      <alignment horizontal="center" vertical="center" wrapText="1"/>
    </xf>
    <xf numFmtId="49" fontId="13" fillId="0" borderId="0" xfId="1" applyNumberFormat="1" applyFont="1" applyFill="1" applyBorder="1" applyAlignment="1">
      <alignment vertical="center" wrapText="1"/>
    </xf>
    <xf numFmtId="164" fontId="13" fillId="0" borderId="0" xfId="1" applyNumberFormat="1" applyFont="1" applyFill="1" applyBorder="1" applyAlignment="1">
      <alignment vertical="center" wrapText="1"/>
    </xf>
    <xf numFmtId="164" fontId="13" fillId="0" borderId="0" xfId="1" applyNumberFormat="1" applyFont="1" applyFill="1" applyBorder="1" applyAlignment="1">
      <alignment horizontal="center" vertical="center"/>
    </xf>
    <xf numFmtId="2" fontId="13" fillId="0" borderId="0" xfId="1" applyNumberFormat="1" applyFont="1" applyFill="1" applyBorder="1" applyAlignment="1">
      <alignment horizontal="center" vertical="center"/>
    </xf>
    <xf numFmtId="164" fontId="13" fillId="0" borderId="0" xfId="1" applyNumberFormat="1" applyFont="1" applyFill="1" applyBorder="1" applyAlignment="1">
      <alignment horizontal="right" vertical="center"/>
    </xf>
    <xf numFmtId="10" fontId="8" fillId="2" borderId="0" xfId="1" applyNumberFormat="1" applyFont="1" applyFill="1" applyBorder="1" applyAlignment="1">
      <alignment horizontal="center" vertical="center"/>
    </xf>
    <xf numFmtId="2" fontId="13" fillId="0" borderId="31" xfId="1" applyNumberFormat="1" applyFont="1" applyFill="1" applyBorder="1" applyAlignment="1">
      <alignment horizontal="center" vertical="center"/>
    </xf>
    <xf numFmtId="2" fontId="8" fillId="0" borderId="31"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xf>
    <xf numFmtId="164" fontId="14" fillId="0" borderId="0" xfId="1" applyNumberFormat="1" applyFont="1" applyFill="1" applyBorder="1" applyAlignment="1">
      <alignment horizontal="right" vertical="center"/>
    </xf>
    <xf numFmtId="2" fontId="13" fillId="0" borderId="32"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wrapText="1"/>
    </xf>
    <xf numFmtId="0" fontId="0" fillId="0" borderId="0" xfId="2" applyFont="1" applyFill="1" applyAlignment="1">
      <alignment horizontal="right"/>
    </xf>
    <xf numFmtId="0" fontId="0" fillId="0" borderId="33" xfId="2" applyFont="1" applyFill="1" applyBorder="1"/>
    <xf numFmtId="2" fontId="8" fillId="0" borderId="33" xfId="1" applyNumberFormat="1" applyFont="1" applyFill="1" applyBorder="1" applyAlignment="1">
      <alignment horizontal="center" vertical="center"/>
    </xf>
    <xf numFmtId="164" fontId="8" fillId="0" borderId="33" xfId="1" applyNumberFormat="1" applyFont="1" applyFill="1" applyBorder="1" applyAlignment="1">
      <alignment horizontal="left" vertical="center"/>
    </xf>
    <xf numFmtId="164" fontId="8" fillId="0" borderId="33" xfId="1" applyNumberFormat="1" applyFont="1" applyFill="1" applyBorder="1" applyAlignment="1">
      <alignment horizontal="center" vertical="center"/>
    </xf>
    <xf numFmtId="164" fontId="13" fillId="0" borderId="0" xfId="1" applyNumberFormat="1" applyFont="1" applyFill="1" applyBorder="1" applyAlignment="1">
      <alignment horizontal="left" vertical="center"/>
    </xf>
    <xf numFmtId="0" fontId="15" fillId="0" borderId="0" xfId="3" applyFont="1" applyFill="1"/>
    <xf numFmtId="165" fontId="8" fillId="0" borderId="0" xfId="1" applyNumberFormat="1" applyFont="1" applyFill="1" applyBorder="1" applyAlignment="1">
      <alignment vertical="center"/>
    </xf>
    <xf numFmtId="49" fontId="8" fillId="0" borderId="0" xfId="1" applyNumberFormat="1" applyFont="1" applyFill="1" applyBorder="1" applyAlignment="1">
      <alignment vertical="center" wrapText="1"/>
    </xf>
    <xf numFmtId="0" fontId="0" fillId="0" borderId="0" xfId="2" applyFont="1" applyFill="1"/>
    <xf numFmtId="2"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right" vertical="top" wrapText="1"/>
    </xf>
    <xf numFmtId="49" fontId="8" fillId="0" borderId="0" xfId="1" applyNumberFormat="1" applyFont="1" applyFill="1" applyBorder="1" applyAlignment="1">
      <alignment vertical="top" wrapText="1"/>
    </xf>
    <xf numFmtId="0" fontId="17" fillId="0" borderId="0" xfId="0" applyFont="1" applyFill="1" applyBorder="1" applyProtection="1"/>
    <xf numFmtId="0" fontId="18" fillId="0" borderId="0" xfId="0" applyFont="1" applyFill="1" applyProtection="1"/>
    <xf numFmtId="0" fontId="18" fillId="0" borderId="0" xfId="0" applyFont="1" applyFill="1" applyBorder="1" applyAlignment="1" applyProtection="1">
      <alignment wrapText="1"/>
    </xf>
    <xf numFmtId="0" fontId="18" fillId="0" borderId="0" xfId="0" applyFont="1" applyFill="1" applyAlignment="1" applyProtection="1">
      <alignment wrapText="1"/>
    </xf>
    <xf numFmtId="0" fontId="18" fillId="0" borderId="0" xfId="0" applyFont="1" applyFill="1" applyBorder="1" applyAlignment="1" applyProtection="1">
      <alignment horizontal="center" vertical="top" wrapText="1"/>
    </xf>
    <xf numFmtId="164" fontId="3" fillId="0" borderId="0" xfId="6" applyNumberFormat="1" applyFont="1" applyFill="1" applyBorder="1" applyAlignment="1">
      <alignment horizontal="left" vertical="center"/>
    </xf>
    <xf numFmtId="164" fontId="8" fillId="0" borderId="33" xfId="6" applyNumberFormat="1" applyFont="1" applyBorder="1" applyAlignment="1">
      <alignment horizontal="left" vertical="center"/>
    </xf>
    <xf numFmtId="164" fontId="8" fillId="0" borderId="33" xfId="6" applyNumberFormat="1" applyFont="1" applyBorder="1" applyAlignment="1">
      <alignment horizontal="center" vertical="center"/>
    </xf>
    <xf numFmtId="164" fontId="8" fillId="0" borderId="0" xfId="6" applyNumberFormat="1" applyFont="1" applyFill="1" applyBorder="1" applyAlignment="1">
      <alignment horizontal="center" vertical="center"/>
    </xf>
    <xf numFmtId="2" fontId="8" fillId="0" borderId="0" xfId="6" applyNumberFormat="1" applyFont="1" applyBorder="1" applyAlignment="1">
      <alignment horizontal="center" vertical="center"/>
    </xf>
    <xf numFmtId="164" fontId="8" fillId="0" borderId="0" xfId="6" applyNumberFormat="1" applyFont="1" applyBorder="1" applyAlignment="1">
      <alignment horizontal="center" vertical="center"/>
    </xf>
    <xf numFmtId="164" fontId="8" fillId="0" borderId="0" xfId="6" applyNumberFormat="1" applyFont="1" applyBorder="1" applyAlignment="1">
      <alignment horizontal="left" vertical="center"/>
    </xf>
    <xf numFmtId="0" fontId="8" fillId="0" borderId="0" xfId="4" applyFont="1" applyFill="1"/>
    <xf numFmtId="0" fontId="8" fillId="0" borderId="0" xfId="4" applyFont="1"/>
    <xf numFmtId="0" fontId="8" fillId="0" borderId="0" xfId="4" applyFont="1" applyAlignment="1">
      <alignment horizontal="left" vertical="top"/>
    </xf>
    <xf numFmtId="0" fontId="8" fillId="0" borderId="0" xfId="5" applyFont="1" applyAlignment="1">
      <alignment horizontal="right" vertical="top"/>
    </xf>
    <xf numFmtId="164" fontId="8" fillId="0" borderId="0" xfId="6" applyNumberFormat="1" applyFont="1" applyFill="1" applyBorder="1" applyAlignment="1">
      <alignment horizontal="left" vertical="top"/>
    </xf>
    <xf numFmtId="164" fontId="8" fillId="0" borderId="0" xfId="6" quotePrefix="1" applyNumberFormat="1" applyFont="1" applyFill="1" applyBorder="1" applyAlignment="1">
      <alignment horizontal="left" vertical="top"/>
    </xf>
    <xf numFmtId="164" fontId="8" fillId="2" borderId="0" xfId="6" quotePrefix="1" applyNumberFormat="1" applyFont="1" applyFill="1" applyBorder="1" applyAlignment="1">
      <alignment horizontal="left" vertical="top"/>
    </xf>
    <xf numFmtId="0" fontId="8" fillId="0" borderId="0" xfId="4" applyFont="1" applyAlignment="1">
      <alignment horizontal="right"/>
    </xf>
    <xf numFmtId="2" fontId="8" fillId="0" borderId="0" xfId="4" applyNumberFormat="1" applyFont="1" applyAlignment="1">
      <alignment horizontal="center"/>
    </xf>
    <xf numFmtId="0" fontId="8" fillId="0" borderId="0" xfId="6" applyFont="1" applyFill="1" applyBorder="1" applyAlignment="1">
      <alignment horizontal="left" vertical="center"/>
    </xf>
    <xf numFmtId="0" fontId="24" fillId="0" borderId="34" xfId="4" applyFont="1" applyBorder="1" applyAlignment="1">
      <alignment horizontal="center" vertical="center" wrapText="1"/>
    </xf>
    <xf numFmtId="0" fontId="24" fillId="0" borderId="35" xfId="4" applyFont="1" applyBorder="1" applyAlignment="1"/>
    <xf numFmtId="0" fontId="24" fillId="0" borderId="35" xfId="4" applyFont="1" applyBorder="1" applyAlignment="1">
      <alignment horizontal="center" vertical="center"/>
    </xf>
    <xf numFmtId="0" fontId="24" fillId="0" borderId="34" xfId="4" applyFont="1" applyBorder="1" applyAlignment="1">
      <alignment horizontal="center" vertical="center"/>
    </xf>
    <xf numFmtId="2" fontId="24" fillId="0" borderId="34" xfId="4" applyNumberFormat="1" applyFont="1" applyBorder="1" applyAlignment="1">
      <alignment horizontal="center" vertical="center" wrapText="1"/>
    </xf>
    <xf numFmtId="2" fontId="24" fillId="0" borderId="34" xfId="4" applyNumberFormat="1" applyFont="1" applyFill="1" applyBorder="1" applyAlignment="1">
      <alignment horizontal="center" vertical="center" wrapText="1"/>
    </xf>
    <xf numFmtId="2" fontId="11" fillId="0" borderId="34" xfId="4" applyNumberFormat="1" applyFont="1" applyFill="1" applyBorder="1" applyAlignment="1">
      <alignment horizontal="center" vertical="center" wrapText="1"/>
    </xf>
    <xf numFmtId="10" fontId="11" fillId="3" borderId="36" xfId="4" applyNumberFormat="1" applyFont="1" applyFill="1" applyBorder="1" applyAlignment="1">
      <alignment horizontal="center" vertical="center" wrapText="1"/>
    </xf>
    <xf numFmtId="2" fontId="24" fillId="0" borderId="34" xfId="4" applyNumberFormat="1" applyFont="1" applyFill="1" applyBorder="1" applyAlignment="1">
      <alignment horizontal="center" vertical="center"/>
    </xf>
    <xf numFmtId="0" fontId="24" fillId="0" borderId="37" xfId="4" applyFont="1" applyFill="1" applyBorder="1"/>
    <xf numFmtId="0" fontId="24" fillId="0" borderId="38" xfId="4" applyFont="1" applyFill="1" applyBorder="1"/>
    <xf numFmtId="10" fontId="24" fillId="3" borderId="34" xfId="4" applyNumberFormat="1" applyFont="1" applyFill="1" applyBorder="1" applyAlignment="1">
      <alignment horizontal="center" vertical="center" wrapText="1"/>
    </xf>
    <xf numFmtId="0" fontId="24" fillId="0" borderId="39" xfId="4" applyFont="1" applyFill="1" applyBorder="1"/>
    <xf numFmtId="0" fontId="24" fillId="0" borderId="0" xfId="4" applyFont="1" applyFill="1" applyBorder="1"/>
    <xf numFmtId="10" fontId="11" fillId="3" borderId="34" xfId="4" applyNumberFormat="1" applyFont="1" applyFill="1" applyBorder="1" applyAlignment="1">
      <alignment horizontal="center" vertical="center" wrapText="1"/>
    </xf>
    <xf numFmtId="2" fontId="25" fillId="0" borderId="34" xfId="4" applyNumberFormat="1" applyFont="1" applyFill="1" applyBorder="1" applyAlignment="1">
      <alignment horizontal="center" vertical="center"/>
    </xf>
    <xf numFmtId="2" fontId="8" fillId="0" borderId="0" xfId="4" applyNumberFormat="1" applyFont="1"/>
    <xf numFmtId="0" fontId="11" fillId="0" borderId="0" xfId="4" applyFont="1" applyFill="1" applyBorder="1" applyAlignment="1">
      <alignment horizontal="right" vertical="center" wrapText="1"/>
    </xf>
    <xf numFmtId="0" fontId="8" fillId="0" borderId="0" xfId="4" applyFont="1" applyFill="1" applyBorder="1" applyAlignment="1">
      <alignment horizontal="right" vertical="center" wrapText="1"/>
    </xf>
    <xf numFmtId="2" fontId="8" fillId="0" borderId="0" xfId="4" applyNumberFormat="1" applyFont="1" applyFill="1" applyBorder="1" applyAlignment="1">
      <alignment horizontal="center" vertical="center"/>
    </xf>
    <xf numFmtId="0" fontId="8" fillId="0" borderId="0" xfId="4" applyFont="1" applyFill="1" applyBorder="1"/>
    <xf numFmtId="0" fontId="8" fillId="0" borderId="33" xfId="5" applyFont="1" applyBorder="1"/>
    <xf numFmtId="0" fontId="8" fillId="0" borderId="0" xfId="5" applyFont="1"/>
    <xf numFmtId="0" fontId="25" fillId="0" borderId="0" xfId="4" applyFont="1"/>
    <xf numFmtId="0" fontId="24" fillId="0" borderId="0" xfId="8" applyFont="1"/>
    <xf numFmtId="0" fontId="24" fillId="0" borderId="0" xfId="8" applyFont="1" applyAlignment="1">
      <alignment horizontal="right"/>
    </xf>
    <xf numFmtId="0" fontId="8" fillId="0" borderId="0" xfId="8" applyFont="1"/>
    <xf numFmtId="0" fontId="24" fillId="0" borderId="0" xfId="8" applyFont="1" applyAlignment="1">
      <alignment horizontal="right" vertical="top"/>
    </xf>
    <xf numFmtId="0" fontId="24" fillId="0" borderId="0" xfId="9" applyFont="1" applyAlignment="1">
      <alignment horizontal="right" vertical="top"/>
    </xf>
    <xf numFmtId="0" fontId="8" fillId="0" borderId="0" xfId="8" applyFont="1" applyFill="1"/>
    <xf numFmtId="0" fontId="24" fillId="0" borderId="0" xfId="8" applyFont="1" applyFill="1"/>
    <xf numFmtId="0" fontId="24" fillId="0" borderId="34" xfId="8" applyFont="1" applyBorder="1" applyAlignment="1">
      <alignment horizontal="center"/>
    </xf>
    <xf numFmtId="0" fontId="24" fillId="0" borderId="34" xfId="8" applyFont="1" applyBorder="1"/>
    <xf numFmtId="0" fontId="24" fillId="0" borderId="34" xfId="8" applyFont="1" applyBorder="1" applyAlignment="1">
      <alignment horizontal="center" vertical="center" wrapText="1"/>
    </xf>
    <xf numFmtId="0" fontId="24" fillId="0" borderId="34" xfId="8" applyFont="1" applyFill="1" applyBorder="1" applyAlignment="1">
      <alignment horizontal="left" vertical="center" wrapText="1"/>
    </xf>
    <xf numFmtId="0" fontId="11" fillId="0" borderId="34" xfId="8" applyFont="1" applyFill="1" applyBorder="1" applyAlignment="1">
      <alignment horizontal="left" vertical="top"/>
    </xf>
    <xf numFmtId="0" fontId="24" fillId="0" borderId="34" xfId="8" applyFont="1" applyFill="1" applyBorder="1"/>
    <xf numFmtId="2" fontId="24" fillId="0" borderId="0" xfId="8" applyNumberFormat="1" applyFont="1"/>
    <xf numFmtId="0" fontId="11" fillId="0" borderId="34" xfId="8" applyFont="1" applyFill="1" applyBorder="1"/>
    <xf numFmtId="0" fontId="24" fillId="0" borderId="0" xfId="8" applyFont="1" applyBorder="1"/>
    <xf numFmtId="0" fontId="24" fillId="0" borderId="0" xfId="8" applyFont="1" applyFill="1" applyBorder="1"/>
    <xf numFmtId="2" fontId="24" fillId="0" borderId="0" xfId="8" applyNumberFormat="1" applyFont="1" applyFill="1" applyBorder="1" applyAlignment="1">
      <alignment horizontal="center" vertical="center" wrapText="1"/>
    </xf>
    <xf numFmtId="0" fontId="24" fillId="0" borderId="33" xfId="8" applyFont="1" applyBorder="1" applyAlignment="1">
      <alignment horizontal="left"/>
    </xf>
    <xf numFmtId="0" fontId="8" fillId="4" borderId="33" xfId="8" applyFont="1" applyFill="1" applyBorder="1"/>
    <xf numFmtId="0" fontId="8" fillId="4" borderId="33" xfId="8" applyFont="1" applyFill="1" applyBorder="1" applyAlignment="1">
      <alignment horizontal="right"/>
    </xf>
    <xf numFmtId="0" fontId="24" fillId="0" borderId="33" xfId="9" applyFont="1" applyBorder="1" applyAlignment="1">
      <alignment horizontal="left"/>
    </xf>
    <xf numFmtId="0" fontId="24" fillId="0" borderId="0" xfId="9" applyFont="1" applyAlignment="1">
      <alignment horizontal="right"/>
    </xf>
    <xf numFmtId="164" fontId="3" fillId="0" borderId="0" xfId="1" applyNumberFormat="1" applyFont="1" applyFill="1" applyBorder="1" applyAlignment="1">
      <alignment horizontal="right" vertical="center"/>
    </xf>
    <xf numFmtId="2" fontId="8" fillId="0" borderId="19" xfId="1" applyNumberFormat="1" applyFont="1" applyFill="1" applyBorder="1" applyAlignment="1">
      <alignment horizontal="center" vertical="center" wrapText="1"/>
    </xf>
    <xf numFmtId="164" fontId="11" fillId="0" borderId="17" xfId="1" applyNumberFormat="1" applyFont="1" applyFill="1" applyBorder="1" applyAlignment="1">
      <alignment horizontal="left" vertical="center" wrapText="1"/>
    </xf>
    <xf numFmtId="0" fontId="24" fillId="0" borderId="0" xfId="8" applyFont="1" applyAlignment="1">
      <alignment horizontal="right" wrapText="1"/>
    </xf>
    <xf numFmtId="0" fontId="0" fillId="0" borderId="0" xfId="0" applyAlignment="1">
      <alignment horizontal="right" wrapText="1"/>
    </xf>
    <xf numFmtId="2" fontId="25" fillId="0" borderId="34" xfId="8" applyNumberFormat="1" applyFont="1" applyFill="1" applyBorder="1" applyAlignment="1">
      <alignment horizontal="center" vertical="center" wrapText="1"/>
    </xf>
    <xf numFmtId="164" fontId="8" fillId="2" borderId="0" xfId="6" quotePrefix="1" applyNumberFormat="1" applyFont="1" applyFill="1" applyBorder="1" applyAlignment="1">
      <alignment horizontal="left" vertical="top"/>
    </xf>
    <xf numFmtId="2" fontId="24" fillId="0" borderId="34" xfId="8" applyNumberFormat="1" applyFont="1" applyFill="1" applyBorder="1" applyAlignment="1">
      <alignment horizontal="center" vertical="center" wrapText="1"/>
    </xf>
    <xf numFmtId="2" fontId="24" fillId="0" borderId="34" xfId="8" applyNumberFormat="1" applyFont="1" applyFill="1" applyBorder="1" applyAlignment="1">
      <alignment horizontal="center" vertical="center"/>
    </xf>
    <xf numFmtId="0" fontId="24" fillId="0" borderId="34" xfId="8" applyFont="1" applyBorder="1" applyAlignment="1">
      <alignment horizontal="center"/>
    </xf>
    <xf numFmtId="0" fontId="11" fillId="0" borderId="0" xfId="8" applyFont="1" applyBorder="1" applyAlignment="1">
      <alignment horizontal="center" vertical="center" wrapText="1"/>
    </xf>
    <xf numFmtId="164" fontId="24" fillId="0" borderId="0" xfId="6" applyNumberFormat="1" applyFont="1" applyFill="1" applyBorder="1" applyAlignment="1">
      <alignment horizontal="left" vertical="top" wrapText="1"/>
    </xf>
    <xf numFmtId="0" fontId="24" fillId="0" borderId="0" xfId="9" applyFont="1" applyAlignment="1">
      <alignment wrapText="1"/>
    </xf>
    <xf numFmtId="164" fontId="24" fillId="0" borderId="0" xfId="6" quotePrefix="1" applyNumberFormat="1" applyFont="1" applyFill="1" applyBorder="1" applyAlignment="1">
      <alignment horizontal="left" vertical="top" wrapText="1"/>
    </xf>
    <xf numFmtId="0" fontId="8" fillId="0" borderId="0" xfId="4" applyFont="1" applyAlignment="1">
      <alignment wrapText="1"/>
    </xf>
    <xf numFmtId="0" fontId="9" fillId="0" borderId="0" xfId="4" applyFont="1" applyFill="1" applyBorder="1" applyAlignment="1">
      <alignment horizontal="center" vertical="center" wrapText="1"/>
    </xf>
    <xf numFmtId="0" fontId="24" fillId="0" borderId="34" xfId="4" applyFont="1" applyBorder="1" applyAlignment="1">
      <alignment horizontal="center" vertical="center" wrapText="1"/>
    </xf>
    <xf numFmtId="0" fontId="24" fillId="0" borderId="34" xfId="4" applyFont="1" applyBorder="1" applyAlignment="1">
      <alignment horizontal="left" vertical="center" wrapText="1"/>
    </xf>
    <xf numFmtId="0" fontId="18" fillId="0" borderId="34" xfId="4" applyFont="1" applyBorder="1" applyAlignment="1">
      <alignment horizontal="center" vertical="center" wrapText="1"/>
    </xf>
    <xf numFmtId="0" fontId="11" fillId="0" borderId="34" xfId="4" applyFont="1" applyFill="1" applyBorder="1" applyAlignment="1">
      <alignment horizontal="right" vertical="center" wrapText="1"/>
    </xf>
    <xf numFmtId="0" fontId="11" fillId="0" borderId="34" xfId="4" applyFont="1" applyBorder="1" applyAlignment="1">
      <alignment horizontal="left" vertical="center" wrapText="1"/>
    </xf>
    <xf numFmtId="0" fontId="13" fillId="0" borderId="34" xfId="4" applyFont="1" applyFill="1" applyBorder="1" applyAlignment="1">
      <alignment horizontal="left" vertical="center" wrapText="1"/>
    </xf>
    <xf numFmtId="0" fontId="11" fillId="0" borderId="34" xfId="4" applyFont="1" applyFill="1" applyBorder="1" applyAlignment="1">
      <alignment horizontal="right" wrapText="1"/>
    </xf>
    <xf numFmtId="0" fontId="24" fillId="0" borderId="34" xfId="4" applyFont="1" applyFill="1" applyBorder="1" applyAlignment="1">
      <alignment horizontal="right" vertical="center" wrapText="1"/>
    </xf>
    <xf numFmtId="0" fontId="18" fillId="0"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164" fontId="2" fillId="0" borderId="0" xfId="1" applyNumberFormat="1" applyFont="1" applyFill="1" applyBorder="1" applyAlignment="1">
      <alignment horizontal="center" vertical="center"/>
    </xf>
    <xf numFmtId="164" fontId="4" fillId="0" borderId="0"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49" fontId="10" fillId="0" borderId="2" xfId="1" applyNumberFormat="1" applyFont="1" applyFill="1" applyBorder="1" applyAlignment="1">
      <alignment horizontal="center" vertical="center" wrapText="1"/>
    </xf>
    <xf numFmtId="49" fontId="10" fillId="0" borderId="5" xfId="1" applyNumberFormat="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textRotation="90"/>
    </xf>
    <xf numFmtId="2" fontId="10" fillId="0" borderId="1" xfId="1" applyNumberFormat="1" applyFont="1" applyFill="1" applyBorder="1" applyAlignment="1">
      <alignment horizontal="center" vertical="center" textRotation="90"/>
    </xf>
    <xf numFmtId="164" fontId="10" fillId="0" borderId="3" xfId="1" applyNumberFormat="1" applyFont="1" applyFill="1" applyBorder="1" applyAlignment="1">
      <alignment horizontal="center" vertical="center"/>
    </xf>
    <xf numFmtId="164" fontId="10" fillId="0" borderId="4" xfId="1" applyNumberFormat="1" applyFont="1" applyFill="1" applyBorder="1" applyAlignment="1">
      <alignment horizontal="center" vertical="center"/>
    </xf>
  </cellXfs>
  <cellStyles count="10">
    <cellStyle name="Excel Built-in Normal" xfId="3"/>
    <cellStyle name="Normal" xfId="0" builtinId="0"/>
    <cellStyle name="Normal 2" xfId="4"/>
    <cellStyle name="Normal 2 2" xfId="9"/>
    <cellStyle name="Normal_Saldetava2011Oktobris" xfId="2"/>
    <cellStyle name="Normal_Saldetava2011Oktobris 2" xfId="5"/>
    <cellStyle name="Normal_Saldetava2011Oktobris 2 2" xfId="8"/>
    <cellStyle name="Normal_TameTuristu5-2011-08-06" xfId="1"/>
    <cellStyle name="Normal_TameTuristu5-2011-08-06 2" xfId="6"/>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zoomScaleNormal="100" workbookViewId="0">
      <selection activeCell="H35" sqref="H35"/>
    </sheetView>
  </sheetViews>
  <sheetFormatPr defaultColWidth="9.140625" defaultRowHeight="15" x14ac:dyDescent="0.25"/>
  <cols>
    <col min="1" max="1" width="9.140625" style="140"/>
    <col min="2" max="2" width="42.28515625" style="138" customWidth="1"/>
    <col min="3" max="3" width="31" style="138" customWidth="1"/>
    <col min="4" max="4" width="8" style="138" customWidth="1"/>
    <col min="5" max="6" width="9.140625" style="140"/>
    <col min="7" max="7" width="9.5703125" style="140" bestFit="1" customWidth="1"/>
    <col min="8" max="16384" width="9.140625" style="140"/>
  </cols>
  <sheetData>
    <row r="1" spans="2:4" x14ac:dyDescent="0.25">
      <c r="C1" s="164" t="s">
        <v>231</v>
      </c>
      <c r="D1" s="165"/>
    </row>
    <row r="3" spans="2:4" x14ac:dyDescent="0.25">
      <c r="D3" s="139" t="s">
        <v>121</v>
      </c>
    </row>
    <row r="5" spans="2:4" x14ac:dyDescent="0.25">
      <c r="D5" s="139" t="s">
        <v>122</v>
      </c>
    </row>
    <row r="6" spans="2:4" x14ac:dyDescent="0.25">
      <c r="D6" s="139" t="s">
        <v>123</v>
      </c>
    </row>
    <row r="8" spans="2:4" x14ac:dyDescent="0.25">
      <c r="C8" s="139"/>
      <c r="D8" s="139" t="s">
        <v>130</v>
      </c>
    </row>
    <row r="10" spans="2:4" ht="12.75" customHeight="1" x14ac:dyDescent="0.25">
      <c r="B10" s="171" t="s">
        <v>131</v>
      </c>
      <c r="C10" s="171"/>
    </row>
    <row r="12" spans="2:4" x14ac:dyDescent="0.25">
      <c r="B12" s="139" t="s">
        <v>37</v>
      </c>
    </row>
    <row r="13" spans="2:4" ht="33" customHeight="1" x14ac:dyDescent="0.25">
      <c r="B13" s="141" t="s">
        <v>124</v>
      </c>
      <c r="C13" s="172" t="s">
        <v>132</v>
      </c>
      <c r="D13" s="173"/>
    </row>
    <row r="14" spans="2:4" ht="15.75" customHeight="1" x14ac:dyDescent="0.25">
      <c r="B14" s="141" t="s">
        <v>0</v>
      </c>
      <c r="C14" s="174" t="s">
        <v>35</v>
      </c>
      <c r="D14" s="173"/>
    </row>
    <row r="15" spans="2:4" x14ac:dyDescent="0.25">
      <c r="B15" s="139" t="s">
        <v>104</v>
      </c>
      <c r="C15" s="167"/>
      <c r="D15" s="167"/>
    </row>
    <row r="16" spans="2:4" x14ac:dyDescent="0.2">
      <c r="B16" s="142" t="s">
        <v>105</v>
      </c>
      <c r="C16" s="174" t="s">
        <v>133</v>
      </c>
      <c r="D16" s="175"/>
    </row>
    <row r="17" spans="1:5" x14ac:dyDescent="0.2">
      <c r="B17" s="142" t="s">
        <v>2</v>
      </c>
      <c r="C17" s="167"/>
      <c r="D17" s="167"/>
    </row>
    <row r="19" spans="1:5" s="143" customFormat="1" x14ac:dyDescent="0.25">
      <c r="B19" s="144"/>
      <c r="C19" s="144" t="s">
        <v>129</v>
      </c>
      <c r="D19" s="144"/>
    </row>
    <row r="20" spans="1:5" x14ac:dyDescent="0.25">
      <c r="A20" s="145" t="s">
        <v>107</v>
      </c>
      <c r="B20" s="146" t="s">
        <v>125</v>
      </c>
      <c r="C20" s="170" t="s">
        <v>139</v>
      </c>
      <c r="D20" s="170"/>
    </row>
    <row r="21" spans="1:5" x14ac:dyDescent="0.25">
      <c r="A21" s="146"/>
      <c r="B21" s="146"/>
      <c r="C21" s="170"/>
      <c r="D21" s="170"/>
    </row>
    <row r="22" spans="1:5" ht="27.75" customHeight="1" x14ac:dyDescent="0.2">
      <c r="A22" s="147">
        <v>1</v>
      </c>
      <c r="B22" s="148" t="s">
        <v>132</v>
      </c>
      <c r="C22" s="168">
        <f>Kops!E27</f>
        <v>0</v>
      </c>
      <c r="D22" s="168"/>
    </row>
    <row r="23" spans="1:5" ht="12.75" customHeight="1" x14ac:dyDescent="0.2">
      <c r="A23" s="147"/>
      <c r="B23" s="148"/>
      <c r="C23" s="168"/>
      <c r="D23" s="168"/>
    </row>
    <row r="24" spans="1:5" ht="15.75" customHeight="1" x14ac:dyDescent="0.25">
      <c r="A24" s="146"/>
      <c r="B24" s="149" t="s">
        <v>126</v>
      </c>
      <c r="C24" s="166">
        <f>C22</f>
        <v>0</v>
      </c>
      <c r="D24" s="166"/>
    </row>
    <row r="25" spans="1:5" x14ac:dyDescent="0.25">
      <c r="A25" s="146"/>
      <c r="B25" s="150" t="s">
        <v>127</v>
      </c>
      <c r="C25" s="169">
        <f>ROUND(C24*0.21,2)</f>
        <v>0</v>
      </c>
      <c r="D25" s="169"/>
      <c r="E25" s="151"/>
    </row>
    <row r="26" spans="1:5" ht="12.75" customHeight="1" x14ac:dyDescent="0.25">
      <c r="A26" s="146"/>
      <c r="B26" s="152" t="s">
        <v>128</v>
      </c>
      <c r="C26" s="166">
        <f>C25+C24</f>
        <v>0</v>
      </c>
      <c r="D26" s="166"/>
      <c r="E26" s="151"/>
    </row>
    <row r="27" spans="1:5" x14ac:dyDescent="0.25">
      <c r="A27" s="153"/>
      <c r="B27" s="154"/>
      <c r="C27" s="155"/>
      <c r="D27" s="155"/>
      <c r="E27" s="151"/>
    </row>
    <row r="28" spans="1:5" x14ac:dyDescent="0.25">
      <c r="A28" s="153"/>
      <c r="B28" s="154"/>
      <c r="C28" s="155"/>
      <c r="D28" s="155"/>
      <c r="E28" s="151"/>
    </row>
    <row r="30" spans="1:5" x14ac:dyDescent="0.25">
      <c r="B30" s="156" t="s">
        <v>29</v>
      </c>
      <c r="C30" s="157"/>
      <c r="D30" s="158"/>
    </row>
    <row r="31" spans="1:5" x14ac:dyDescent="0.25">
      <c r="C31" s="138" t="s">
        <v>30</v>
      </c>
    </row>
    <row r="33" spans="2:4" x14ac:dyDescent="0.25">
      <c r="B33" s="139" t="s">
        <v>31</v>
      </c>
    </row>
    <row r="35" spans="2:4" x14ac:dyDescent="0.25">
      <c r="B35" s="159" t="s">
        <v>118</v>
      </c>
      <c r="C35" s="157"/>
      <c r="D35" s="158"/>
    </row>
    <row r="36" spans="2:4" x14ac:dyDescent="0.25">
      <c r="B36" s="160"/>
      <c r="C36" s="138" t="s">
        <v>30</v>
      </c>
    </row>
    <row r="38" spans="2:4" x14ac:dyDescent="0.25">
      <c r="B38" s="139" t="s">
        <v>31</v>
      </c>
    </row>
  </sheetData>
  <mergeCells count="14">
    <mergeCell ref="C1:D1"/>
    <mergeCell ref="C26:D26"/>
    <mergeCell ref="C17:D17"/>
    <mergeCell ref="C15:D15"/>
    <mergeCell ref="C22:D22"/>
    <mergeCell ref="C23:D23"/>
    <mergeCell ref="C24:D24"/>
    <mergeCell ref="C25:D25"/>
    <mergeCell ref="C21:D21"/>
    <mergeCell ref="B10:C10"/>
    <mergeCell ref="C13:D13"/>
    <mergeCell ref="C14:D14"/>
    <mergeCell ref="C16:D16"/>
    <mergeCell ref="C20:D20"/>
  </mergeCell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60" zoomScaleNormal="100" workbookViewId="0">
      <selection activeCell="D42" sqref="D42"/>
    </sheetView>
  </sheetViews>
  <sheetFormatPr defaultColWidth="9.140625" defaultRowHeight="12.75" x14ac:dyDescent="0.2"/>
  <cols>
    <col min="1" max="1" width="7.42578125" style="105" customWidth="1"/>
    <col min="2" max="2" width="10.5703125" style="105" customWidth="1"/>
    <col min="3" max="3" width="25.28515625" style="105" customWidth="1"/>
    <col min="4" max="4" width="8.5703125" style="105" customWidth="1"/>
    <col min="5" max="5" width="11.5703125" style="105" customWidth="1"/>
    <col min="6" max="6" width="11" style="105" customWidth="1"/>
    <col min="7" max="7" width="12.42578125" style="105" customWidth="1"/>
    <col min="8" max="8" width="10.7109375" style="105" customWidth="1"/>
    <col min="9" max="9" width="11.5703125" style="105" customWidth="1"/>
    <col min="10" max="10" width="9.140625" style="105"/>
    <col min="11" max="11" width="10.5703125" style="105" bestFit="1" customWidth="1"/>
    <col min="12" max="12" width="9.5703125" style="105" bestFit="1" customWidth="1"/>
    <col min="13" max="16384" width="9.140625" style="105"/>
  </cols>
  <sheetData>
    <row r="1" spans="1:9" s="104" customFormat="1" ht="15.75" x14ac:dyDescent="0.2">
      <c r="B1" s="176" t="s">
        <v>103</v>
      </c>
      <c r="C1" s="176"/>
      <c r="D1" s="176"/>
      <c r="E1" s="176"/>
      <c r="F1" s="176"/>
      <c r="G1" s="176"/>
      <c r="H1" s="176"/>
      <c r="I1" s="176"/>
    </row>
    <row r="2" spans="1:9" s="104" customFormat="1" ht="33" customHeight="1" x14ac:dyDescent="0.2">
      <c r="B2" s="176" t="s">
        <v>132</v>
      </c>
      <c r="C2" s="176"/>
      <c r="D2" s="176"/>
      <c r="E2" s="176"/>
      <c r="F2" s="176"/>
      <c r="G2" s="176"/>
      <c r="H2" s="176"/>
      <c r="I2" s="176"/>
    </row>
    <row r="4" spans="1:9" x14ac:dyDescent="0.2">
      <c r="A4" s="105" t="s">
        <v>37</v>
      </c>
    </row>
    <row r="5" spans="1:9" ht="15.75" x14ac:dyDescent="0.2">
      <c r="A5" s="106" t="s">
        <v>36</v>
      </c>
      <c r="B5" s="107"/>
      <c r="C5" s="108"/>
      <c r="D5" s="97"/>
      <c r="E5" s="97"/>
      <c r="F5" s="97"/>
      <c r="G5" s="97"/>
      <c r="H5" s="97"/>
      <c r="I5" s="97"/>
    </row>
    <row r="6" spans="1:9" ht="15.75" x14ac:dyDescent="0.2">
      <c r="A6" s="106" t="s">
        <v>0</v>
      </c>
      <c r="B6" s="107"/>
      <c r="C6" s="109" t="s">
        <v>35</v>
      </c>
      <c r="D6" s="97"/>
      <c r="E6" s="97"/>
      <c r="F6" s="97"/>
      <c r="G6" s="97"/>
      <c r="H6" s="97"/>
      <c r="I6" s="97"/>
    </row>
    <row r="7" spans="1:9" x14ac:dyDescent="0.2">
      <c r="A7" s="105" t="s">
        <v>104</v>
      </c>
      <c r="C7" s="108"/>
    </row>
    <row r="8" spans="1:9" x14ac:dyDescent="0.2">
      <c r="A8" s="106" t="s">
        <v>105</v>
      </c>
      <c r="B8" s="107"/>
      <c r="C8" s="109" t="s">
        <v>133</v>
      </c>
    </row>
    <row r="9" spans="1:9" x14ac:dyDescent="0.2">
      <c r="A9" s="106" t="s">
        <v>2</v>
      </c>
      <c r="B9" s="107"/>
      <c r="C9" s="110"/>
    </row>
    <row r="11" spans="1:9" x14ac:dyDescent="0.2">
      <c r="F11" s="111" t="s">
        <v>134</v>
      </c>
      <c r="G11" s="112">
        <f>E27</f>
        <v>0</v>
      </c>
    </row>
    <row r="12" spans="1:9" x14ac:dyDescent="0.2">
      <c r="F12" s="111" t="s">
        <v>106</v>
      </c>
      <c r="G12" s="112">
        <f>I22</f>
        <v>0</v>
      </c>
    </row>
    <row r="13" spans="1:9" x14ac:dyDescent="0.2">
      <c r="F13" s="113" t="s">
        <v>120</v>
      </c>
      <c r="G13" s="104"/>
      <c r="H13" s="104"/>
      <c r="I13" s="104"/>
    </row>
    <row r="15" spans="1:9" ht="15" x14ac:dyDescent="0.2">
      <c r="A15" s="177" t="s">
        <v>107</v>
      </c>
      <c r="B15" s="177" t="s">
        <v>108</v>
      </c>
      <c r="C15" s="178" t="s">
        <v>109</v>
      </c>
      <c r="D15" s="178"/>
      <c r="E15" s="177" t="s">
        <v>135</v>
      </c>
      <c r="F15" s="177" t="s">
        <v>110</v>
      </c>
      <c r="G15" s="177"/>
      <c r="H15" s="177"/>
      <c r="I15" s="179" t="s">
        <v>111</v>
      </c>
    </row>
    <row r="16" spans="1:9" ht="43.5" customHeight="1" x14ac:dyDescent="0.2">
      <c r="A16" s="177"/>
      <c r="B16" s="177"/>
      <c r="C16" s="178"/>
      <c r="D16" s="178"/>
      <c r="E16" s="177"/>
      <c r="F16" s="114" t="s">
        <v>136</v>
      </c>
      <c r="G16" s="114" t="s">
        <v>137</v>
      </c>
      <c r="H16" s="114" t="s">
        <v>138</v>
      </c>
      <c r="I16" s="179"/>
    </row>
    <row r="17" spans="1:12" ht="12.75" customHeight="1" x14ac:dyDescent="0.25">
      <c r="A17" s="115"/>
      <c r="B17" s="115"/>
      <c r="C17" s="181"/>
      <c r="D17" s="181"/>
      <c r="E17" s="116"/>
      <c r="F17" s="114"/>
      <c r="G17" s="114"/>
      <c r="H17" s="114"/>
      <c r="I17" s="116"/>
    </row>
    <row r="18" spans="1:12" ht="13.5" customHeight="1" x14ac:dyDescent="0.2">
      <c r="A18" s="117">
        <v>1</v>
      </c>
      <c r="B18" s="117">
        <v>1</v>
      </c>
      <c r="C18" s="182" t="s">
        <v>41</v>
      </c>
      <c r="D18" s="182"/>
      <c r="E18" s="118">
        <f t="shared" ref="E18:E21" si="0">F18+G18+H18</f>
        <v>0</v>
      </c>
      <c r="F18" s="119">
        <f>lokNr1.!M71</f>
        <v>0</v>
      </c>
      <c r="G18" s="119">
        <f>lokNr1.!N71</f>
        <v>0</v>
      </c>
      <c r="H18" s="119">
        <f>lokNr1.!O71</f>
        <v>0</v>
      </c>
      <c r="I18" s="119">
        <f>lokNr1.!L69</f>
        <v>0</v>
      </c>
    </row>
    <row r="19" spans="1:12" ht="13.5" customHeight="1" x14ac:dyDescent="0.2">
      <c r="A19" s="117">
        <f>A18+1</f>
        <v>2</v>
      </c>
      <c r="B19" s="117">
        <v>2</v>
      </c>
      <c r="C19" s="182" t="s">
        <v>82</v>
      </c>
      <c r="D19" s="182"/>
      <c r="E19" s="118">
        <f t="shared" si="0"/>
        <v>0</v>
      </c>
      <c r="F19" s="119">
        <f>lokNr2!M26</f>
        <v>0</v>
      </c>
      <c r="G19" s="119">
        <f>lokNr2!N26</f>
        <v>0</v>
      </c>
      <c r="H19" s="119">
        <f>lokNr2!O26</f>
        <v>0</v>
      </c>
      <c r="I19" s="119">
        <f>lokNr2!L24</f>
        <v>0</v>
      </c>
    </row>
    <row r="20" spans="1:12" ht="14.25" customHeight="1" x14ac:dyDescent="0.2">
      <c r="A20" s="117">
        <f t="shared" ref="A20:A21" si="1">A19+1</f>
        <v>3</v>
      </c>
      <c r="B20" s="117">
        <v>3</v>
      </c>
      <c r="C20" s="182" t="s">
        <v>75</v>
      </c>
      <c r="D20" s="182"/>
      <c r="E20" s="118">
        <f t="shared" si="0"/>
        <v>0</v>
      </c>
      <c r="F20" s="119">
        <f>lokNr3!M47</f>
        <v>0</v>
      </c>
      <c r="G20" s="119">
        <f>lokNr3!N47</f>
        <v>0</v>
      </c>
      <c r="H20" s="119">
        <f>lokNr3!O47</f>
        <v>0</v>
      </c>
      <c r="I20" s="119">
        <f>lokNr3!L45</f>
        <v>0</v>
      </c>
    </row>
    <row r="21" spans="1:12" ht="13.5" customHeight="1" x14ac:dyDescent="0.2">
      <c r="A21" s="117">
        <f t="shared" si="1"/>
        <v>4</v>
      </c>
      <c r="B21" s="117">
        <v>4</v>
      </c>
      <c r="C21" s="182" t="s">
        <v>102</v>
      </c>
      <c r="D21" s="182"/>
      <c r="E21" s="118">
        <f t="shared" si="0"/>
        <v>0</v>
      </c>
      <c r="F21" s="119">
        <f>lokNr4!M71</f>
        <v>0</v>
      </c>
      <c r="G21" s="119">
        <f>lokNr4!N71</f>
        <v>0</v>
      </c>
      <c r="H21" s="119">
        <f>lokNr4!O71</f>
        <v>0</v>
      </c>
      <c r="I21" s="119">
        <f>lokNr4!L69</f>
        <v>0</v>
      </c>
    </row>
    <row r="22" spans="1:12" ht="12.75" customHeight="1" x14ac:dyDescent="0.2">
      <c r="A22" s="183" t="s">
        <v>112</v>
      </c>
      <c r="B22" s="183"/>
      <c r="C22" s="183"/>
      <c r="D22" s="183"/>
      <c r="E22" s="120">
        <f>SUM(E18:E21)</f>
        <v>0</v>
      </c>
      <c r="F22" s="120">
        <f>SUM(F18:F21)</f>
        <v>0</v>
      </c>
      <c r="G22" s="120">
        <f t="shared" ref="G22:I22" si="2">SUM(G18:G21)</f>
        <v>0</v>
      </c>
      <c r="H22" s="120">
        <f t="shared" si="2"/>
        <v>0</v>
      </c>
      <c r="I22" s="120">
        <f t="shared" si="2"/>
        <v>0</v>
      </c>
    </row>
    <row r="23" spans="1:12" ht="12.75" customHeight="1" x14ac:dyDescent="0.25">
      <c r="A23" s="180" t="s">
        <v>113</v>
      </c>
      <c r="B23" s="180"/>
      <c r="C23" s="180"/>
      <c r="D23" s="121"/>
      <c r="E23" s="122">
        <f>ROUND(E22*D23,2)</f>
        <v>0</v>
      </c>
      <c r="F23" s="123"/>
      <c r="G23" s="124"/>
      <c r="H23" s="124"/>
      <c r="I23" s="124"/>
    </row>
    <row r="24" spans="1:12" ht="12" customHeight="1" x14ac:dyDescent="0.25">
      <c r="A24" s="184" t="s">
        <v>114</v>
      </c>
      <c r="B24" s="184"/>
      <c r="C24" s="184"/>
      <c r="D24" s="125"/>
      <c r="E24" s="122">
        <f>ROUND(E23*D24,2)</f>
        <v>0</v>
      </c>
      <c r="F24" s="126"/>
      <c r="G24" s="127"/>
      <c r="H24" s="127"/>
      <c r="I24" s="127"/>
    </row>
    <row r="25" spans="1:12" ht="12.75" customHeight="1" x14ac:dyDescent="0.25">
      <c r="A25" s="180" t="s">
        <v>115</v>
      </c>
      <c r="B25" s="180"/>
      <c r="C25" s="180"/>
      <c r="D25" s="128"/>
      <c r="E25" s="122">
        <f>ROUND(E22*D25,2)</f>
        <v>0</v>
      </c>
      <c r="F25" s="126"/>
      <c r="G25" s="127"/>
      <c r="H25" s="127"/>
      <c r="I25" s="127"/>
    </row>
    <row r="26" spans="1:12" ht="12.75" customHeight="1" x14ac:dyDescent="0.25">
      <c r="A26" s="180" t="s">
        <v>116</v>
      </c>
      <c r="B26" s="180"/>
      <c r="C26" s="180"/>
      <c r="D26" s="180"/>
      <c r="E26" s="122">
        <f>ROUND(F22*0.2359,2)</f>
        <v>0</v>
      </c>
      <c r="F26" s="126"/>
      <c r="G26" s="127"/>
      <c r="H26" s="127"/>
      <c r="I26" s="127"/>
    </row>
    <row r="27" spans="1:12" ht="12.75" customHeight="1" x14ac:dyDescent="0.25">
      <c r="A27" s="180" t="s">
        <v>117</v>
      </c>
      <c r="B27" s="180"/>
      <c r="C27" s="180"/>
      <c r="D27" s="180"/>
      <c r="E27" s="129">
        <f>E26+E25+E23+E22</f>
        <v>0</v>
      </c>
      <c r="F27" s="126"/>
      <c r="G27" s="127"/>
      <c r="H27" s="127"/>
      <c r="I27" s="127"/>
      <c r="K27" s="130"/>
      <c r="L27" s="130"/>
    </row>
    <row r="28" spans="1:12" ht="12.75" customHeight="1" x14ac:dyDescent="0.2">
      <c r="A28" s="131"/>
      <c r="B28" s="131"/>
      <c r="C28" s="131"/>
      <c r="D28" s="132"/>
      <c r="E28" s="133"/>
      <c r="F28" s="134"/>
      <c r="G28" s="134"/>
      <c r="H28" s="134"/>
      <c r="I28" s="134"/>
    </row>
    <row r="30" spans="1:12" x14ac:dyDescent="0.2">
      <c r="B30" s="111" t="s">
        <v>29</v>
      </c>
      <c r="C30" s="135"/>
      <c r="D30" s="135"/>
      <c r="E30" s="98"/>
      <c r="F30" s="99"/>
      <c r="G30" s="100"/>
    </row>
    <row r="31" spans="1:12" x14ac:dyDescent="0.2">
      <c r="B31" s="111"/>
      <c r="C31" s="136" t="s">
        <v>30</v>
      </c>
      <c r="D31" s="101"/>
      <c r="E31" s="102"/>
      <c r="F31" s="102"/>
      <c r="G31" s="103"/>
    </row>
    <row r="32" spans="1:12" x14ac:dyDescent="0.2">
      <c r="B32" s="111"/>
      <c r="C32" s="136"/>
      <c r="D32" s="101"/>
      <c r="E32" s="102"/>
      <c r="F32" s="102"/>
      <c r="G32" s="102"/>
    </row>
    <row r="33" spans="2:7" x14ac:dyDescent="0.2">
      <c r="B33" s="111" t="s">
        <v>31</v>
      </c>
      <c r="C33" s="136"/>
      <c r="D33" s="101"/>
      <c r="E33" s="102"/>
      <c r="F33" s="102"/>
      <c r="G33" s="102"/>
    </row>
    <row r="34" spans="2:7" x14ac:dyDescent="0.2">
      <c r="B34" s="111"/>
    </row>
    <row r="35" spans="2:7" x14ac:dyDescent="0.2">
      <c r="B35" s="111" t="s">
        <v>118</v>
      </c>
      <c r="C35" s="135"/>
      <c r="D35" s="135"/>
      <c r="E35" s="98"/>
      <c r="F35" s="99"/>
      <c r="G35" s="100"/>
    </row>
    <row r="36" spans="2:7" x14ac:dyDescent="0.2">
      <c r="B36" s="111"/>
      <c r="C36" s="136" t="s">
        <v>30</v>
      </c>
      <c r="D36" s="101"/>
      <c r="E36" s="102"/>
      <c r="F36" s="102"/>
      <c r="G36" s="103"/>
    </row>
    <row r="37" spans="2:7" x14ac:dyDescent="0.2">
      <c r="B37" s="111"/>
      <c r="C37" s="136"/>
      <c r="D37" s="101"/>
      <c r="E37" s="102"/>
      <c r="F37" s="102"/>
      <c r="G37" s="102"/>
    </row>
    <row r="38" spans="2:7" x14ac:dyDescent="0.2">
      <c r="B38" s="111" t="s">
        <v>31</v>
      </c>
      <c r="C38" s="136"/>
      <c r="D38" s="101"/>
      <c r="E38" s="102"/>
      <c r="F38" s="102"/>
      <c r="G38" s="102"/>
    </row>
    <row r="40" spans="2:7" ht="14.25" x14ac:dyDescent="0.2">
      <c r="C40" s="137" t="s">
        <v>119</v>
      </c>
    </row>
  </sheetData>
  <mergeCells count="19">
    <mergeCell ref="A27:D27"/>
    <mergeCell ref="C17:D17"/>
    <mergeCell ref="C18:D18"/>
    <mergeCell ref="C19:D19"/>
    <mergeCell ref="C20:D20"/>
    <mergeCell ref="C21:D21"/>
    <mergeCell ref="A22:D22"/>
    <mergeCell ref="A23:C23"/>
    <mergeCell ref="A24:C24"/>
    <mergeCell ref="A25:C25"/>
    <mergeCell ref="A26:D26"/>
    <mergeCell ref="B1:I1"/>
    <mergeCell ref="B2:I2"/>
    <mergeCell ref="A15:A16"/>
    <mergeCell ref="B15:B16"/>
    <mergeCell ref="C15:D16"/>
    <mergeCell ref="E15:E16"/>
    <mergeCell ref="F15:H15"/>
    <mergeCell ref="I15:I16"/>
  </mergeCell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H65" zoomScaleNormal="100" workbookViewId="0">
      <selection activeCell="A8" sqref="A8:XFD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38</v>
      </c>
      <c r="B1" s="187"/>
      <c r="C1" s="187"/>
      <c r="D1" s="187"/>
      <c r="E1" s="187"/>
      <c r="F1" s="187"/>
      <c r="G1" s="187"/>
      <c r="H1" s="187"/>
      <c r="I1" s="187"/>
      <c r="J1" s="187"/>
      <c r="K1" s="187"/>
      <c r="L1" s="187"/>
      <c r="M1" s="187"/>
      <c r="N1" s="187"/>
      <c r="O1" s="187"/>
      <c r="P1" s="187"/>
    </row>
    <row r="2" spans="1:16" s="1" customFormat="1" ht="22.5" customHeight="1" x14ac:dyDescent="0.2">
      <c r="A2" s="188" t="s">
        <v>41</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4"/>
      <c r="E3" s="3"/>
      <c r="F3" s="3"/>
      <c r="G3" s="3"/>
      <c r="H3" s="3"/>
      <c r="I3" s="3"/>
      <c r="J3" s="3"/>
      <c r="K3" s="3"/>
      <c r="L3" s="3"/>
      <c r="M3" s="3"/>
      <c r="N3" s="3"/>
      <c r="O3" s="3"/>
      <c r="P3" s="3"/>
    </row>
    <row r="4" spans="1:16" s="1" customFormat="1" ht="18" customHeight="1" x14ac:dyDescent="0.2">
      <c r="A4" s="2" t="s">
        <v>36</v>
      </c>
      <c r="B4" s="2"/>
      <c r="C4" s="2"/>
      <c r="D4" s="4"/>
      <c r="E4" s="5"/>
      <c r="F4" s="6"/>
      <c r="G4" s="6"/>
      <c r="H4" s="6"/>
      <c r="I4" s="6"/>
      <c r="J4" s="6"/>
      <c r="K4" s="6"/>
      <c r="L4" s="6"/>
      <c r="M4" s="6"/>
      <c r="N4" s="6"/>
      <c r="O4" s="6"/>
      <c r="P4" s="6"/>
    </row>
    <row r="5" spans="1:16" s="1" customFormat="1" ht="18" customHeight="1" x14ac:dyDescent="0.2">
      <c r="A5" s="2" t="s">
        <v>0</v>
      </c>
      <c r="B5" s="2"/>
      <c r="C5" s="2" t="s">
        <v>35</v>
      </c>
      <c r="D5" s="4"/>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4"/>
      <c r="G8" s="6"/>
      <c r="H8" s="6"/>
      <c r="I8" s="6"/>
      <c r="J8" s="6"/>
      <c r="K8" s="6"/>
      <c r="L8" s="4"/>
      <c r="M8" s="6"/>
      <c r="N8" s="161" t="s">
        <v>140</v>
      </c>
      <c r="O8" s="15">
        <f>P71</f>
        <v>0</v>
      </c>
      <c r="P8" s="6"/>
    </row>
    <row r="9" spans="1:16" s="1" customFormat="1" ht="18" customHeight="1" x14ac:dyDescent="0.2">
      <c r="A9" s="12"/>
      <c r="B9" s="12"/>
      <c r="C9" s="13"/>
      <c r="D9" s="14"/>
      <c r="E9" s="5"/>
      <c r="F9" s="4"/>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54" customHeight="1"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t="s">
        <v>41</v>
      </c>
      <c r="D14" s="28"/>
      <c r="E14" s="29"/>
      <c r="F14" s="30"/>
      <c r="G14" s="30"/>
      <c r="H14" s="30"/>
      <c r="I14" s="30"/>
      <c r="J14" s="30"/>
      <c r="K14" s="30"/>
      <c r="L14" s="30"/>
      <c r="M14" s="30"/>
      <c r="N14" s="30"/>
      <c r="O14" s="30"/>
      <c r="P14" s="31"/>
    </row>
    <row r="15" spans="1:16" s="40" customFormat="1" ht="44.25" customHeight="1" x14ac:dyDescent="0.2">
      <c r="A15" s="32" t="s">
        <v>22</v>
      </c>
      <c r="B15" s="33"/>
      <c r="C15" s="34" t="s">
        <v>206</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row>
    <row r="16" spans="1:16" s="40" customFormat="1" ht="43.5" customHeight="1" x14ac:dyDescent="0.2">
      <c r="A16" s="41">
        <f>A15+1</f>
        <v>2</v>
      </c>
      <c r="B16" s="33"/>
      <c r="C16" s="34" t="s">
        <v>74</v>
      </c>
      <c r="D16" s="35" t="s">
        <v>24</v>
      </c>
      <c r="E16" s="35">
        <v>68</v>
      </c>
      <c r="F16" s="36"/>
      <c r="G16" s="37"/>
      <c r="H16" s="38">
        <f t="shared" ref="H16:H67" si="7">ROUND(G16*F16,2)</f>
        <v>0</v>
      </c>
      <c r="I16" s="37"/>
      <c r="J16" s="37"/>
      <c r="K16" s="38">
        <f t="shared" ref="K16:K67" si="8">J16+I16+H16</f>
        <v>0</v>
      </c>
      <c r="L16" s="38">
        <f t="shared" ref="L16:L67" si="9">ROUND(F16*E16,2)</f>
        <v>0</v>
      </c>
      <c r="M16" s="38">
        <f t="shared" ref="M16:M67" si="10">ROUND(H16*E16,2)</f>
        <v>0</v>
      </c>
      <c r="N16" s="38">
        <f t="shared" ref="N16:N67" si="11">ROUND(I16*E16,2)</f>
        <v>0</v>
      </c>
      <c r="O16" s="38">
        <f t="shared" ref="O16:O67" si="12">ROUND(J16*E16,2)</f>
        <v>0</v>
      </c>
      <c r="P16" s="39">
        <f t="shared" ref="P16:P67" si="13">O16+N16+M16</f>
        <v>0</v>
      </c>
    </row>
    <row r="17" spans="1:22" s="40" customFormat="1" ht="43.5" customHeight="1" x14ac:dyDescent="0.2">
      <c r="A17" s="41">
        <f t="shared" ref="A17:A18" si="14">A16+1</f>
        <v>3</v>
      </c>
      <c r="B17" s="33"/>
      <c r="C17" s="34" t="s">
        <v>205</v>
      </c>
      <c r="D17" s="35" t="s">
        <v>23</v>
      </c>
      <c r="E17" s="35">
        <v>1</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22" s="40" customFormat="1" ht="66.75" customHeight="1" x14ac:dyDescent="0.2">
      <c r="A18" s="41">
        <f t="shared" si="14"/>
        <v>4</v>
      </c>
      <c r="B18" s="33"/>
      <c r="C18" s="34" t="s">
        <v>84</v>
      </c>
      <c r="D18" s="35" t="s">
        <v>23</v>
      </c>
      <c r="E18" s="35">
        <v>9</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2" s="40" customFormat="1" ht="27" customHeight="1" x14ac:dyDescent="0.2">
      <c r="A19" s="41">
        <f t="shared" ref="A19:A24" si="15">A18+1</f>
        <v>5</v>
      </c>
      <c r="B19" s="33"/>
      <c r="C19" s="34" t="s">
        <v>39</v>
      </c>
      <c r="D19" s="35" t="s">
        <v>23</v>
      </c>
      <c r="E19" s="35">
        <v>1</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2" s="40" customFormat="1" ht="31.5" customHeight="1" x14ac:dyDescent="0.2">
      <c r="A20" s="41">
        <f t="shared" si="15"/>
        <v>6</v>
      </c>
      <c r="B20" s="33"/>
      <c r="C20" s="34" t="s">
        <v>40</v>
      </c>
      <c r="D20" s="35" t="s">
        <v>23</v>
      </c>
      <c r="E20" s="35">
        <v>1</v>
      </c>
      <c r="F20" s="36"/>
      <c r="G20" s="37"/>
      <c r="H20" s="38">
        <f t="shared" si="7"/>
        <v>0</v>
      </c>
      <c r="I20" s="37"/>
      <c r="J20" s="37"/>
      <c r="K20" s="38">
        <f t="shared" si="8"/>
        <v>0</v>
      </c>
      <c r="L20" s="38">
        <f t="shared" si="9"/>
        <v>0</v>
      </c>
      <c r="M20" s="38">
        <f t="shared" si="10"/>
        <v>0</v>
      </c>
      <c r="N20" s="38">
        <f t="shared" si="11"/>
        <v>0</v>
      </c>
      <c r="O20" s="38">
        <f t="shared" si="12"/>
        <v>0</v>
      </c>
      <c r="P20" s="39">
        <f t="shared" si="13"/>
        <v>0</v>
      </c>
    </row>
    <row r="21" spans="1:22" s="40" customFormat="1" ht="30" customHeight="1" x14ac:dyDescent="0.2">
      <c r="A21" s="41">
        <f t="shared" si="15"/>
        <v>7</v>
      </c>
      <c r="B21" s="33"/>
      <c r="C21" s="34" t="s">
        <v>42</v>
      </c>
      <c r="D21" s="35" t="s">
        <v>23</v>
      </c>
      <c r="E21" s="35">
        <v>1</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2" s="40" customFormat="1" ht="30" customHeight="1" x14ac:dyDescent="0.2">
      <c r="A22" s="41">
        <f t="shared" si="15"/>
        <v>8</v>
      </c>
      <c r="B22" s="33"/>
      <c r="C22" s="34" t="s">
        <v>66</v>
      </c>
      <c r="D22" s="35" t="s">
        <v>23</v>
      </c>
      <c r="E22" s="35">
        <v>1</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2" s="40" customFormat="1" ht="44.25" customHeight="1" x14ac:dyDescent="0.2">
      <c r="A23" s="41">
        <f t="shared" si="15"/>
        <v>9</v>
      </c>
      <c r="B23" s="33"/>
      <c r="C23" s="34" t="s">
        <v>43</v>
      </c>
      <c r="D23" s="35" t="s">
        <v>23</v>
      </c>
      <c r="E23" s="35">
        <v>1</v>
      </c>
      <c r="F23" s="36"/>
      <c r="G23" s="37"/>
      <c r="H23" s="38">
        <f t="shared" si="7"/>
        <v>0</v>
      </c>
      <c r="I23" s="37"/>
      <c r="J23" s="37"/>
      <c r="K23" s="38">
        <f t="shared" si="8"/>
        <v>0</v>
      </c>
      <c r="L23" s="38">
        <f t="shared" si="9"/>
        <v>0</v>
      </c>
      <c r="M23" s="38">
        <f t="shared" si="10"/>
        <v>0</v>
      </c>
      <c r="N23" s="38">
        <f t="shared" si="11"/>
        <v>0</v>
      </c>
      <c r="O23" s="38">
        <f t="shared" si="12"/>
        <v>0</v>
      </c>
      <c r="P23" s="39">
        <f t="shared" si="13"/>
        <v>0</v>
      </c>
    </row>
    <row r="24" spans="1:22" s="40" customFormat="1" ht="30.75" customHeight="1" x14ac:dyDescent="0.2">
      <c r="A24" s="41">
        <f t="shared" si="15"/>
        <v>10</v>
      </c>
      <c r="B24" s="33"/>
      <c r="C24" s="42" t="s">
        <v>44</v>
      </c>
      <c r="D24" s="35" t="s">
        <v>23</v>
      </c>
      <c r="E24" s="35">
        <v>1</v>
      </c>
      <c r="F24" s="36"/>
      <c r="G24" s="37"/>
      <c r="H24" s="38">
        <f t="shared" si="7"/>
        <v>0</v>
      </c>
      <c r="I24" s="37"/>
      <c r="J24" s="37"/>
      <c r="K24" s="38">
        <f t="shared" si="8"/>
        <v>0</v>
      </c>
      <c r="L24" s="38">
        <f t="shared" si="9"/>
        <v>0</v>
      </c>
      <c r="M24" s="38">
        <f t="shared" si="10"/>
        <v>0</v>
      </c>
      <c r="N24" s="38">
        <f t="shared" si="11"/>
        <v>0</v>
      </c>
      <c r="O24" s="38">
        <f t="shared" si="12"/>
        <v>0</v>
      </c>
      <c r="P24" s="39">
        <f t="shared" si="13"/>
        <v>0</v>
      </c>
    </row>
    <row r="25" spans="1:22" s="40" customFormat="1" ht="55.5" customHeight="1" x14ac:dyDescent="0.2">
      <c r="A25" s="41">
        <f>A24+1</f>
        <v>11</v>
      </c>
      <c r="B25" s="33"/>
      <c r="C25" s="34" t="s">
        <v>45</v>
      </c>
      <c r="D25" s="35" t="s">
        <v>23</v>
      </c>
      <c r="E25" s="35">
        <v>1</v>
      </c>
      <c r="F25" s="36"/>
      <c r="G25" s="37"/>
      <c r="H25" s="38">
        <f t="shared" si="7"/>
        <v>0</v>
      </c>
      <c r="I25" s="37"/>
      <c r="J25" s="37"/>
      <c r="K25" s="38">
        <f t="shared" si="8"/>
        <v>0</v>
      </c>
      <c r="L25" s="38">
        <f t="shared" si="9"/>
        <v>0</v>
      </c>
      <c r="M25" s="38">
        <f t="shared" si="10"/>
        <v>0</v>
      </c>
      <c r="N25" s="38">
        <f t="shared" si="11"/>
        <v>0</v>
      </c>
      <c r="O25" s="38">
        <f t="shared" si="12"/>
        <v>0</v>
      </c>
      <c r="P25" s="39">
        <f t="shared" si="13"/>
        <v>0</v>
      </c>
      <c r="U25" s="43"/>
      <c r="V25" s="43"/>
    </row>
    <row r="26" spans="1:22" s="40" customFormat="1" ht="44.25" customHeight="1" x14ac:dyDescent="0.2">
      <c r="A26" s="41">
        <f t="shared" ref="A26:A66" si="16">A25+1</f>
        <v>12</v>
      </c>
      <c r="B26" s="33"/>
      <c r="C26" s="34" t="s">
        <v>46</v>
      </c>
      <c r="D26" s="35" t="s">
        <v>23</v>
      </c>
      <c r="E26" s="35">
        <v>1</v>
      </c>
      <c r="F26" s="36"/>
      <c r="G26" s="37"/>
      <c r="H26" s="38">
        <f t="shared" si="7"/>
        <v>0</v>
      </c>
      <c r="I26" s="37"/>
      <c r="J26" s="37"/>
      <c r="K26" s="38">
        <f t="shared" si="8"/>
        <v>0</v>
      </c>
      <c r="L26" s="38">
        <f t="shared" si="9"/>
        <v>0</v>
      </c>
      <c r="M26" s="38">
        <f t="shared" si="10"/>
        <v>0</v>
      </c>
      <c r="N26" s="38">
        <f t="shared" si="11"/>
        <v>0</v>
      </c>
      <c r="O26" s="38">
        <f t="shared" si="12"/>
        <v>0</v>
      </c>
      <c r="P26" s="39">
        <f t="shared" si="13"/>
        <v>0</v>
      </c>
      <c r="R26" s="43"/>
      <c r="U26" s="43"/>
    </row>
    <row r="27" spans="1:22" s="40" customFormat="1" ht="54" customHeight="1" x14ac:dyDescent="0.2">
      <c r="A27" s="41">
        <f>A26+1</f>
        <v>13</v>
      </c>
      <c r="B27" s="33"/>
      <c r="C27" s="34" t="s">
        <v>47</v>
      </c>
      <c r="D27" s="35" t="s">
        <v>23</v>
      </c>
      <c r="E27" s="35">
        <v>1</v>
      </c>
      <c r="F27" s="36"/>
      <c r="G27" s="37"/>
      <c r="H27" s="38">
        <f t="shared" si="7"/>
        <v>0</v>
      </c>
      <c r="I27" s="37"/>
      <c r="J27" s="37"/>
      <c r="K27" s="38">
        <f t="shared" si="8"/>
        <v>0</v>
      </c>
      <c r="L27" s="38">
        <f t="shared" si="9"/>
        <v>0</v>
      </c>
      <c r="M27" s="38">
        <f t="shared" si="10"/>
        <v>0</v>
      </c>
      <c r="N27" s="38">
        <f t="shared" si="11"/>
        <v>0</v>
      </c>
      <c r="O27" s="38">
        <f t="shared" si="12"/>
        <v>0</v>
      </c>
      <c r="P27" s="39">
        <f t="shared" si="13"/>
        <v>0</v>
      </c>
      <c r="R27" s="43"/>
      <c r="S27" s="43"/>
      <c r="U27" s="43"/>
    </row>
    <row r="28" spans="1:22" s="40" customFormat="1" ht="33" customHeight="1" x14ac:dyDescent="0.2">
      <c r="A28" s="41">
        <f t="shared" ref="A28:A29" si="17">A27+1</f>
        <v>14</v>
      </c>
      <c r="B28" s="33"/>
      <c r="C28" s="34" t="s">
        <v>73</v>
      </c>
      <c r="D28" s="35" t="s">
        <v>23</v>
      </c>
      <c r="E28" s="35">
        <v>1</v>
      </c>
      <c r="F28" s="36"/>
      <c r="G28" s="37"/>
      <c r="H28" s="38">
        <f t="shared" si="7"/>
        <v>0</v>
      </c>
      <c r="I28" s="37"/>
      <c r="J28" s="37"/>
      <c r="K28" s="38">
        <f t="shared" si="8"/>
        <v>0</v>
      </c>
      <c r="L28" s="38">
        <f t="shared" si="9"/>
        <v>0</v>
      </c>
      <c r="M28" s="38">
        <f t="shared" si="10"/>
        <v>0</v>
      </c>
      <c r="N28" s="38">
        <f t="shared" si="11"/>
        <v>0</v>
      </c>
      <c r="O28" s="38">
        <f t="shared" si="12"/>
        <v>0</v>
      </c>
      <c r="P28" s="39">
        <f t="shared" si="13"/>
        <v>0</v>
      </c>
      <c r="R28" s="43"/>
      <c r="S28" s="43"/>
      <c r="U28" s="43"/>
    </row>
    <row r="29" spans="1:22" s="40" customFormat="1" ht="37.5" customHeight="1" x14ac:dyDescent="0.2">
      <c r="A29" s="41">
        <f t="shared" si="17"/>
        <v>15</v>
      </c>
      <c r="B29" s="33"/>
      <c r="C29" s="34" t="s">
        <v>48</v>
      </c>
      <c r="D29" s="35" t="s">
        <v>23</v>
      </c>
      <c r="E29" s="35">
        <v>1</v>
      </c>
      <c r="F29" s="36"/>
      <c r="G29" s="37"/>
      <c r="H29" s="38">
        <f t="shared" si="7"/>
        <v>0</v>
      </c>
      <c r="I29" s="37"/>
      <c r="J29" s="37"/>
      <c r="K29" s="38">
        <f t="shared" si="8"/>
        <v>0</v>
      </c>
      <c r="L29" s="38">
        <f t="shared" si="9"/>
        <v>0</v>
      </c>
      <c r="M29" s="38">
        <f t="shared" si="10"/>
        <v>0</v>
      </c>
      <c r="N29" s="38">
        <f t="shared" si="11"/>
        <v>0</v>
      </c>
      <c r="O29" s="38">
        <f t="shared" si="12"/>
        <v>0</v>
      </c>
      <c r="P29" s="39">
        <f t="shared" si="13"/>
        <v>0</v>
      </c>
      <c r="U29" s="43"/>
    </row>
    <row r="30" spans="1:22" s="40" customFormat="1" ht="55.5" customHeight="1" x14ac:dyDescent="0.2">
      <c r="A30" s="41">
        <f t="shared" si="16"/>
        <v>16</v>
      </c>
      <c r="B30" s="33"/>
      <c r="C30" s="34" t="s">
        <v>56</v>
      </c>
      <c r="D30" s="35" t="s">
        <v>49</v>
      </c>
      <c r="E30" s="35">
        <v>0.75</v>
      </c>
      <c r="F30" s="36"/>
      <c r="G30" s="37"/>
      <c r="H30" s="38">
        <f t="shared" si="7"/>
        <v>0</v>
      </c>
      <c r="I30" s="37"/>
      <c r="J30" s="37"/>
      <c r="K30" s="38">
        <f t="shared" si="8"/>
        <v>0</v>
      </c>
      <c r="L30" s="38">
        <f t="shared" si="9"/>
        <v>0</v>
      </c>
      <c r="M30" s="38">
        <f t="shared" si="10"/>
        <v>0</v>
      </c>
      <c r="N30" s="38">
        <f t="shared" si="11"/>
        <v>0</v>
      </c>
      <c r="O30" s="38">
        <f t="shared" si="12"/>
        <v>0</v>
      </c>
      <c r="P30" s="39">
        <f t="shared" si="13"/>
        <v>0</v>
      </c>
      <c r="Q30"/>
      <c r="R30"/>
      <c r="S30"/>
      <c r="T30"/>
      <c r="U30" s="43"/>
    </row>
    <row r="31" spans="1:22" s="40" customFormat="1" ht="33" customHeight="1" x14ac:dyDescent="0.2">
      <c r="A31" s="41">
        <f t="shared" si="16"/>
        <v>17</v>
      </c>
      <c r="B31" s="33"/>
      <c r="C31" s="34" t="s">
        <v>50</v>
      </c>
      <c r="D31" s="35" t="s">
        <v>49</v>
      </c>
      <c r="E31" s="35">
        <v>0.9</v>
      </c>
      <c r="F31" s="36"/>
      <c r="G31" s="37"/>
      <c r="H31" s="38">
        <f t="shared" si="7"/>
        <v>0</v>
      </c>
      <c r="I31" s="37"/>
      <c r="J31" s="37"/>
      <c r="K31" s="38">
        <f t="shared" si="8"/>
        <v>0</v>
      </c>
      <c r="L31" s="38">
        <f t="shared" si="9"/>
        <v>0</v>
      </c>
      <c r="M31" s="38">
        <f t="shared" si="10"/>
        <v>0</v>
      </c>
      <c r="N31" s="38">
        <f t="shared" si="11"/>
        <v>0</v>
      </c>
      <c r="O31" s="38">
        <f t="shared" si="12"/>
        <v>0</v>
      </c>
      <c r="P31" s="39">
        <f t="shared" si="13"/>
        <v>0</v>
      </c>
      <c r="Q31"/>
      <c r="R31"/>
      <c r="S31"/>
      <c r="T31"/>
      <c r="U31" s="43"/>
    </row>
    <row r="32" spans="1:22" s="40" customFormat="1" ht="33" customHeight="1" x14ac:dyDescent="0.2">
      <c r="A32" s="41">
        <f t="shared" si="16"/>
        <v>18</v>
      </c>
      <c r="B32" s="33"/>
      <c r="C32" s="34" t="s">
        <v>52</v>
      </c>
      <c r="D32" s="35" t="s">
        <v>23</v>
      </c>
      <c r="E32" s="35">
        <v>1</v>
      </c>
      <c r="F32" s="36"/>
      <c r="G32" s="37"/>
      <c r="H32" s="38">
        <f t="shared" si="7"/>
        <v>0</v>
      </c>
      <c r="I32" s="37"/>
      <c r="J32" s="37"/>
      <c r="K32" s="38">
        <f t="shared" si="8"/>
        <v>0</v>
      </c>
      <c r="L32" s="38">
        <f t="shared" si="9"/>
        <v>0</v>
      </c>
      <c r="M32" s="38">
        <f t="shared" si="10"/>
        <v>0</v>
      </c>
      <c r="N32" s="38">
        <f t="shared" si="11"/>
        <v>0</v>
      </c>
      <c r="O32" s="38">
        <f t="shared" si="12"/>
        <v>0</v>
      </c>
      <c r="P32" s="39">
        <f t="shared" si="13"/>
        <v>0</v>
      </c>
      <c r="Q32"/>
      <c r="R32"/>
      <c r="S32"/>
      <c r="T32"/>
      <c r="U32" s="43"/>
    </row>
    <row r="33" spans="1:21" s="40" customFormat="1" ht="33" customHeight="1" x14ac:dyDescent="0.2">
      <c r="A33" s="41">
        <f t="shared" si="16"/>
        <v>19</v>
      </c>
      <c r="B33" s="33"/>
      <c r="C33" s="34" t="s">
        <v>51</v>
      </c>
      <c r="D33" s="35" t="s">
        <v>23</v>
      </c>
      <c r="E33" s="35">
        <v>1</v>
      </c>
      <c r="F33" s="36"/>
      <c r="G33" s="37"/>
      <c r="H33" s="38">
        <f t="shared" si="7"/>
        <v>0</v>
      </c>
      <c r="I33" s="37"/>
      <c r="J33" s="37"/>
      <c r="K33" s="38">
        <f t="shared" si="8"/>
        <v>0</v>
      </c>
      <c r="L33" s="38">
        <f t="shared" si="9"/>
        <v>0</v>
      </c>
      <c r="M33" s="38">
        <f t="shared" si="10"/>
        <v>0</v>
      </c>
      <c r="N33" s="38">
        <f t="shared" si="11"/>
        <v>0</v>
      </c>
      <c r="O33" s="38">
        <f t="shared" si="12"/>
        <v>0</v>
      </c>
      <c r="P33" s="39">
        <f t="shared" si="13"/>
        <v>0</v>
      </c>
      <c r="Q33"/>
      <c r="R33"/>
      <c r="S33"/>
      <c r="T33"/>
      <c r="U33" s="43"/>
    </row>
    <row r="34" spans="1:21" s="40" customFormat="1" ht="33" customHeight="1" x14ac:dyDescent="0.2">
      <c r="A34" s="41">
        <f t="shared" si="16"/>
        <v>20</v>
      </c>
      <c r="B34" s="33"/>
      <c r="C34" s="34" t="s">
        <v>53</v>
      </c>
      <c r="D34" s="35" t="s">
        <v>23</v>
      </c>
      <c r="E34" s="35">
        <v>1</v>
      </c>
      <c r="F34" s="36"/>
      <c r="G34" s="37"/>
      <c r="H34" s="38">
        <f t="shared" si="7"/>
        <v>0</v>
      </c>
      <c r="I34" s="37"/>
      <c r="J34" s="37"/>
      <c r="K34" s="38">
        <f t="shared" si="8"/>
        <v>0</v>
      </c>
      <c r="L34" s="38">
        <f t="shared" si="9"/>
        <v>0</v>
      </c>
      <c r="M34" s="38">
        <f t="shared" si="10"/>
        <v>0</v>
      </c>
      <c r="N34" s="38">
        <f t="shared" si="11"/>
        <v>0</v>
      </c>
      <c r="O34" s="38">
        <f t="shared" si="12"/>
        <v>0</v>
      </c>
      <c r="P34" s="39">
        <f t="shared" si="13"/>
        <v>0</v>
      </c>
      <c r="S34" s="43"/>
      <c r="U34" s="43"/>
    </row>
    <row r="35" spans="1:21" s="40" customFormat="1" ht="44.25" customHeight="1" x14ac:dyDescent="0.2">
      <c r="A35" s="41">
        <f t="shared" si="16"/>
        <v>21</v>
      </c>
      <c r="B35" s="33"/>
      <c r="C35" s="34" t="s">
        <v>54</v>
      </c>
      <c r="D35" s="35" t="s">
        <v>24</v>
      </c>
      <c r="E35" s="35">
        <v>97</v>
      </c>
      <c r="F35" s="36"/>
      <c r="G35" s="37"/>
      <c r="H35" s="38">
        <f t="shared" si="7"/>
        <v>0</v>
      </c>
      <c r="I35" s="37"/>
      <c r="J35" s="37"/>
      <c r="K35" s="38">
        <f t="shared" si="8"/>
        <v>0</v>
      </c>
      <c r="L35" s="38">
        <f t="shared" si="9"/>
        <v>0</v>
      </c>
      <c r="M35" s="38">
        <f t="shared" si="10"/>
        <v>0</v>
      </c>
      <c r="N35" s="38">
        <f t="shared" si="11"/>
        <v>0</v>
      </c>
      <c r="O35" s="38">
        <f t="shared" si="12"/>
        <v>0</v>
      </c>
      <c r="P35" s="39">
        <f t="shared" si="13"/>
        <v>0</v>
      </c>
      <c r="S35" s="43"/>
      <c r="U35" s="43"/>
    </row>
    <row r="36" spans="1:21" s="40" customFormat="1" ht="57.75" customHeight="1" x14ac:dyDescent="0.2">
      <c r="A36" s="41">
        <f t="shared" si="16"/>
        <v>22</v>
      </c>
      <c r="B36" s="33"/>
      <c r="C36" s="34" t="s">
        <v>55</v>
      </c>
      <c r="D36" s="35" t="s">
        <v>49</v>
      </c>
      <c r="E36" s="35">
        <v>2.2599999999999998</v>
      </c>
      <c r="F36" s="36"/>
      <c r="G36" s="37"/>
      <c r="H36" s="38">
        <f t="shared" si="7"/>
        <v>0</v>
      </c>
      <c r="I36" s="37"/>
      <c r="J36" s="37"/>
      <c r="K36" s="38">
        <f t="shared" si="8"/>
        <v>0</v>
      </c>
      <c r="L36" s="38">
        <f t="shared" si="9"/>
        <v>0</v>
      </c>
      <c r="M36" s="38">
        <f t="shared" si="10"/>
        <v>0</v>
      </c>
      <c r="N36" s="38">
        <f t="shared" si="11"/>
        <v>0</v>
      </c>
      <c r="O36" s="38">
        <f t="shared" si="12"/>
        <v>0</v>
      </c>
      <c r="P36" s="39">
        <f t="shared" si="13"/>
        <v>0</v>
      </c>
      <c r="S36" s="43"/>
      <c r="U36" s="43"/>
    </row>
    <row r="37" spans="1:21" s="40" customFormat="1" ht="52.5" customHeight="1" x14ac:dyDescent="0.2">
      <c r="A37" s="41">
        <f t="shared" si="16"/>
        <v>23</v>
      </c>
      <c r="B37" s="33"/>
      <c r="C37" s="34" t="s">
        <v>67</v>
      </c>
      <c r="D37" s="35" t="s">
        <v>49</v>
      </c>
      <c r="E37" s="35">
        <v>1.34</v>
      </c>
      <c r="F37" s="36"/>
      <c r="G37" s="37"/>
      <c r="H37" s="38">
        <f t="shared" si="7"/>
        <v>0</v>
      </c>
      <c r="I37" s="37"/>
      <c r="J37" s="37"/>
      <c r="K37" s="38">
        <f t="shared" si="8"/>
        <v>0</v>
      </c>
      <c r="L37" s="38">
        <f t="shared" si="9"/>
        <v>0</v>
      </c>
      <c r="M37" s="38">
        <f t="shared" si="10"/>
        <v>0</v>
      </c>
      <c r="N37" s="38">
        <f t="shared" si="11"/>
        <v>0</v>
      </c>
      <c r="O37" s="38">
        <f t="shared" si="12"/>
        <v>0</v>
      </c>
      <c r="P37" s="39">
        <f t="shared" si="13"/>
        <v>0</v>
      </c>
      <c r="S37" s="43"/>
      <c r="U37" s="43"/>
    </row>
    <row r="38" spans="1:21" s="40" customFormat="1" ht="30.75" customHeight="1" x14ac:dyDescent="0.2">
      <c r="A38" s="41">
        <f t="shared" si="16"/>
        <v>24</v>
      </c>
      <c r="B38" s="33"/>
      <c r="C38" s="34" t="s">
        <v>59</v>
      </c>
      <c r="D38" s="35" t="s">
        <v>24</v>
      </c>
      <c r="E38" s="35">
        <v>1.2</v>
      </c>
      <c r="F38" s="36"/>
      <c r="G38" s="37"/>
      <c r="H38" s="38">
        <f t="shared" si="7"/>
        <v>0</v>
      </c>
      <c r="I38" s="37"/>
      <c r="J38" s="37"/>
      <c r="K38" s="38">
        <f t="shared" si="8"/>
        <v>0</v>
      </c>
      <c r="L38" s="38">
        <f t="shared" si="9"/>
        <v>0</v>
      </c>
      <c r="M38" s="38">
        <f t="shared" si="10"/>
        <v>0</v>
      </c>
      <c r="N38" s="38">
        <f t="shared" si="11"/>
        <v>0</v>
      </c>
      <c r="O38" s="38">
        <f t="shared" si="12"/>
        <v>0</v>
      </c>
      <c r="P38" s="39">
        <f t="shared" si="13"/>
        <v>0</v>
      </c>
      <c r="S38" s="43"/>
      <c r="U38" s="43"/>
    </row>
    <row r="39" spans="1:21" s="40" customFormat="1" ht="27.75" customHeight="1" x14ac:dyDescent="0.2">
      <c r="A39" s="41">
        <f t="shared" si="16"/>
        <v>25</v>
      </c>
      <c r="B39" s="33"/>
      <c r="C39" s="34" t="s">
        <v>65</v>
      </c>
      <c r="D39" s="35" t="s">
        <v>24</v>
      </c>
      <c r="E39" s="35">
        <v>34</v>
      </c>
      <c r="F39" s="36"/>
      <c r="G39" s="37"/>
      <c r="H39" s="38">
        <f t="shared" si="7"/>
        <v>0</v>
      </c>
      <c r="I39" s="37"/>
      <c r="J39" s="37"/>
      <c r="K39" s="38">
        <f t="shared" si="8"/>
        <v>0</v>
      </c>
      <c r="L39" s="38">
        <f t="shared" si="9"/>
        <v>0</v>
      </c>
      <c r="M39" s="38">
        <f t="shared" si="10"/>
        <v>0</v>
      </c>
      <c r="N39" s="38">
        <f t="shared" si="11"/>
        <v>0</v>
      </c>
      <c r="O39" s="38">
        <f t="shared" si="12"/>
        <v>0</v>
      </c>
      <c r="P39" s="39">
        <f t="shared" si="13"/>
        <v>0</v>
      </c>
      <c r="S39" s="43"/>
      <c r="U39" s="43"/>
    </row>
    <row r="40" spans="1:21" s="40" customFormat="1" ht="27.75" customHeight="1" x14ac:dyDescent="0.2">
      <c r="A40" s="41">
        <f t="shared" si="16"/>
        <v>26</v>
      </c>
      <c r="B40" s="33"/>
      <c r="C40" s="34" t="s">
        <v>69</v>
      </c>
      <c r="D40" s="35" t="s">
        <v>24</v>
      </c>
      <c r="E40" s="35">
        <v>31</v>
      </c>
      <c r="F40" s="36"/>
      <c r="G40" s="37"/>
      <c r="H40" s="38">
        <f t="shared" si="7"/>
        <v>0</v>
      </c>
      <c r="I40" s="37"/>
      <c r="J40" s="37"/>
      <c r="K40" s="38">
        <f t="shared" si="8"/>
        <v>0</v>
      </c>
      <c r="L40" s="38">
        <f t="shared" si="9"/>
        <v>0</v>
      </c>
      <c r="M40" s="38">
        <f t="shared" si="10"/>
        <v>0</v>
      </c>
      <c r="N40" s="38">
        <f t="shared" si="11"/>
        <v>0</v>
      </c>
      <c r="O40" s="38">
        <f t="shared" si="12"/>
        <v>0</v>
      </c>
      <c r="P40" s="39">
        <f t="shared" si="13"/>
        <v>0</v>
      </c>
      <c r="S40" s="43"/>
      <c r="U40" s="43"/>
    </row>
    <row r="41" spans="1:21" s="40" customFormat="1" ht="32.25" customHeight="1" x14ac:dyDescent="0.2">
      <c r="A41" s="41">
        <f t="shared" si="16"/>
        <v>27</v>
      </c>
      <c r="B41" s="33"/>
      <c r="C41" s="34" t="s">
        <v>68</v>
      </c>
      <c r="D41" s="35" t="s">
        <v>24</v>
      </c>
      <c r="E41" s="35">
        <v>27</v>
      </c>
      <c r="F41" s="36"/>
      <c r="G41" s="37"/>
      <c r="H41" s="38">
        <f t="shared" si="7"/>
        <v>0</v>
      </c>
      <c r="I41" s="37"/>
      <c r="J41" s="37"/>
      <c r="K41" s="38">
        <f t="shared" si="8"/>
        <v>0</v>
      </c>
      <c r="L41" s="38">
        <f t="shared" si="9"/>
        <v>0</v>
      </c>
      <c r="M41" s="38">
        <f t="shared" si="10"/>
        <v>0</v>
      </c>
      <c r="N41" s="38">
        <f t="shared" si="11"/>
        <v>0</v>
      </c>
      <c r="O41" s="38">
        <f t="shared" si="12"/>
        <v>0</v>
      </c>
      <c r="P41" s="39">
        <f t="shared" si="13"/>
        <v>0</v>
      </c>
      <c r="S41" s="43"/>
      <c r="U41" s="43"/>
    </row>
    <row r="42" spans="1:21" s="40" customFormat="1" ht="33" customHeight="1" x14ac:dyDescent="0.2">
      <c r="A42" s="41">
        <f t="shared" si="16"/>
        <v>28</v>
      </c>
      <c r="B42" s="33"/>
      <c r="C42" s="34" t="s">
        <v>64</v>
      </c>
      <c r="D42" s="35" t="s">
        <v>24</v>
      </c>
      <c r="E42" s="35">
        <v>60</v>
      </c>
      <c r="F42" s="36"/>
      <c r="G42" s="37"/>
      <c r="H42" s="38">
        <f t="shared" si="7"/>
        <v>0</v>
      </c>
      <c r="I42" s="37"/>
      <c r="J42" s="37"/>
      <c r="K42" s="38">
        <f t="shared" si="8"/>
        <v>0</v>
      </c>
      <c r="L42" s="38">
        <f t="shared" si="9"/>
        <v>0</v>
      </c>
      <c r="M42" s="38">
        <f t="shared" si="10"/>
        <v>0</v>
      </c>
      <c r="N42" s="38">
        <f t="shared" si="11"/>
        <v>0</v>
      </c>
      <c r="O42" s="38">
        <f t="shared" si="12"/>
        <v>0</v>
      </c>
      <c r="P42" s="39">
        <f t="shared" si="13"/>
        <v>0</v>
      </c>
      <c r="S42" s="43"/>
      <c r="U42" s="43"/>
    </row>
    <row r="43" spans="1:21" s="40" customFormat="1" ht="33" customHeight="1" x14ac:dyDescent="0.2">
      <c r="A43" s="41">
        <f t="shared" si="16"/>
        <v>29</v>
      </c>
      <c r="B43" s="33"/>
      <c r="C43" s="34" t="s">
        <v>63</v>
      </c>
      <c r="D43" s="35" t="s">
        <v>24</v>
      </c>
      <c r="E43" s="35">
        <v>25</v>
      </c>
      <c r="F43" s="36"/>
      <c r="G43" s="37"/>
      <c r="H43" s="38">
        <f t="shared" si="7"/>
        <v>0</v>
      </c>
      <c r="I43" s="37"/>
      <c r="J43" s="37"/>
      <c r="K43" s="38">
        <f t="shared" si="8"/>
        <v>0</v>
      </c>
      <c r="L43" s="38">
        <f t="shared" si="9"/>
        <v>0</v>
      </c>
      <c r="M43" s="38">
        <f t="shared" si="10"/>
        <v>0</v>
      </c>
      <c r="N43" s="38">
        <f t="shared" si="11"/>
        <v>0</v>
      </c>
      <c r="O43" s="38">
        <f t="shared" si="12"/>
        <v>0</v>
      </c>
      <c r="P43" s="39">
        <f t="shared" si="13"/>
        <v>0</v>
      </c>
      <c r="S43" s="43"/>
      <c r="U43" s="43"/>
    </row>
    <row r="44" spans="1:21" s="40" customFormat="1" ht="33" customHeight="1" x14ac:dyDescent="0.2">
      <c r="A44" s="41">
        <f t="shared" si="16"/>
        <v>30</v>
      </c>
      <c r="B44" s="33"/>
      <c r="C44" s="34" t="s">
        <v>71</v>
      </c>
      <c r="D44" s="35" t="s">
        <v>24</v>
      </c>
      <c r="E44" s="35">
        <v>1.2</v>
      </c>
      <c r="F44" s="36"/>
      <c r="G44" s="37"/>
      <c r="H44" s="38">
        <f t="shared" si="7"/>
        <v>0</v>
      </c>
      <c r="I44" s="37"/>
      <c r="J44" s="37"/>
      <c r="K44" s="38">
        <f t="shared" si="8"/>
        <v>0</v>
      </c>
      <c r="L44" s="38">
        <f t="shared" si="9"/>
        <v>0</v>
      </c>
      <c r="M44" s="38">
        <f t="shared" si="10"/>
        <v>0</v>
      </c>
      <c r="N44" s="38">
        <f t="shared" si="11"/>
        <v>0</v>
      </c>
      <c r="O44" s="38">
        <f t="shared" si="12"/>
        <v>0</v>
      </c>
      <c r="P44" s="39">
        <f t="shared" si="13"/>
        <v>0</v>
      </c>
      <c r="S44" s="43"/>
      <c r="U44" s="43"/>
    </row>
    <row r="45" spans="1:21" s="40" customFormat="1" ht="33" customHeight="1" x14ac:dyDescent="0.2">
      <c r="A45" s="41">
        <f t="shared" si="16"/>
        <v>31</v>
      </c>
      <c r="B45" s="33"/>
      <c r="C45" s="34" t="s">
        <v>62</v>
      </c>
      <c r="D45" s="35" t="s">
        <v>24</v>
      </c>
      <c r="E45" s="35">
        <f>29</f>
        <v>29</v>
      </c>
      <c r="F45" s="36"/>
      <c r="G45" s="37"/>
      <c r="H45" s="38">
        <f t="shared" si="7"/>
        <v>0</v>
      </c>
      <c r="I45" s="37"/>
      <c r="J45" s="37"/>
      <c r="K45" s="38">
        <f t="shared" si="8"/>
        <v>0</v>
      </c>
      <c r="L45" s="38">
        <f t="shared" si="9"/>
        <v>0</v>
      </c>
      <c r="M45" s="38">
        <f t="shared" si="10"/>
        <v>0</v>
      </c>
      <c r="N45" s="38">
        <f t="shared" si="11"/>
        <v>0</v>
      </c>
      <c r="O45" s="38">
        <f t="shared" si="12"/>
        <v>0</v>
      </c>
      <c r="P45" s="39">
        <f t="shared" si="13"/>
        <v>0</v>
      </c>
      <c r="S45" s="43"/>
      <c r="U45" s="43"/>
    </row>
    <row r="46" spans="1:21" s="40" customFormat="1" ht="33" customHeight="1" x14ac:dyDescent="0.2">
      <c r="A46" s="41">
        <f t="shared" si="16"/>
        <v>32</v>
      </c>
      <c r="B46" s="33"/>
      <c r="C46" s="34" t="s">
        <v>70</v>
      </c>
      <c r="D46" s="35" t="s">
        <v>24</v>
      </c>
      <c r="E46" s="35">
        <v>1.2</v>
      </c>
      <c r="F46" s="36"/>
      <c r="G46" s="37"/>
      <c r="H46" s="38">
        <f t="shared" si="7"/>
        <v>0</v>
      </c>
      <c r="I46" s="37"/>
      <c r="J46" s="37"/>
      <c r="K46" s="38">
        <f t="shared" si="8"/>
        <v>0</v>
      </c>
      <c r="L46" s="38">
        <f t="shared" si="9"/>
        <v>0</v>
      </c>
      <c r="M46" s="38">
        <f t="shared" si="10"/>
        <v>0</v>
      </c>
      <c r="N46" s="38">
        <f t="shared" si="11"/>
        <v>0</v>
      </c>
      <c r="O46" s="38">
        <f t="shared" si="12"/>
        <v>0</v>
      </c>
      <c r="P46" s="39">
        <f t="shared" si="13"/>
        <v>0</v>
      </c>
      <c r="U46" s="43"/>
    </row>
    <row r="47" spans="1:21" s="40" customFormat="1" ht="33" customHeight="1" x14ac:dyDescent="0.2">
      <c r="A47" s="41">
        <f t="shared" si="16"/>
        <v>33</v>
      </c>
      <c r="B47" s="33"/>
      <c r="C47" s="34" t="s">
        <v>61</v>
      </c>
      <c r="D47" s="35" t="s">
        <v>24</v>
      </c>
      <c r="E47" s="35">
        <v>13</v>
      </c>
      <c r="F47" s="36"/>
      <c r="G47" s="37"/>
      <c r="H47" s="38">
        <f t="shared" si="7"/>
        <v>0</v>
      </c>
      <c r="I47" s="37"/>
      <c r="J47" s="37"/>
      <c r="K47" s="38">
        <f t="shared" si="8"/>
        <v>0</v>
      </c>
      <c r="L47" s="38">
        <f t="shared" si="9"/>
        <v>0</v>
      </c>
      <c r="M47" s="38">
        <f t="shared" si="10"/>
        <v>0</v>
      </c>
      <c r="N47" s="38">
        <f t="shared" si="11"/>
        <v>0</v>
      </c>
      <c r="O47" s="38">
        <f t="shared" si="12"/>
        <v>0</v>
      </c>
      <c r="P47" s="39">
        <f t="shared" si="13"/>
        <v>0</v>
      </c>
      <c r="U47" s="43"/>
    </row>
    <row r="48" spans="1:21" s="40" customFormat="1" ht="33" customHeight="1" x14ac:dyDescent="0.2">
      <c r="A48" s="41">
        <f t="shared" si="16"/>
        <v>34</v>
      </c>
      <c r="B48" s="33"/>
      <c r="C48" s="34" t="s">
        <v>60</v>
      </c>
      <c r="D48" s="35" t="s">
        <v>25</v>
      </c>
      <c r="E48" s="35">
        <v>62</v>
      </c>
      <c r="F48" s="36"/>
      <c r="G48" s="37"/>
      <c r="H48" s="38">
        <f t="shared" si="7"/>
        <v>0</v>
      </c>
      <c r="I48" s="37"/>
      <c r="J48" s="37"/>
      <c r="K48" s="38">
        <f t="shared" si="8"/>
        <v>0</v>
      </c>
      <c r="L48" s="38">
        <f t="shared" si="9"/>
        <v>0</v>
      </c>
      <c r="M48" s="38">
        <f t="shared" si="10"/>
        <v>0</v>
      </c>
      <c r="N48" s="38">
        <f t="shared" si="11"/>
        <v>0</v>
      </c>
      <c r="O48" s="38">
        <f t="shared" si="12"/>
        <v>0</v>
      </c>
      <c r="P48" s="39">
        <f t="shared" si="13"/>
        <v>0</v>
      </c>
      <c r="U48" s="43"/>
    </row>
    <row r="49" spans="1:21" s="40" customFormat="1" ht="30.75" customHeight="1" x14ac:dyDescent="0.2">
      <c r="A49" s="41">
        <f t="shared" si="16"/>
        <v>35</v>
      </c>
      <c r="B49" s="33"/>
      <c r="C49" s="34" t="s">
        <v>91</v>
      </c>
      <c r="D49" s="35" t="s">
        <v>25</v>
      </c>
      <c r="E49" s="35">
        <v>62</v>
      </c>
      <c r="F49" s="36"/>
      <c r="G49" s="37"/>
      <c r="H49" s="38">
        <f t="shared" si="7"/>
        <v>0</v>
      </c>
      <c r="I49" s="37"/>
      <c r="J49" s="37"/>
      <c r="K49" s="38">
        <f t="shared" si="8"/>
        <v>0</v>
      </c>
      <c r="L49" s="38">
        <f t="shared" si="9"/>
        <v>0</v>
      </c>
      <c r="M49" s="38">
        <f t="shared" si="10"/>
        <v>0</v>
      </c>
      <c r="N49" s="38">
        <f t="shared" si="11"/>
        <v>0</v>
      </c>
      <c r="O49" s="38">
        <f t="shared" si="12"/>
        <v>0</v>
      </c>
      <c r="P49" s="39">
        <f t="shared" si="13"/>
        <v>0</v>
      </c>
      <c r="U49" s="43"/>
    </row>
    <row r="50" spans="1:21" s="40" customFormat="1" ht="24" customHeight="1" x14ac:dyDescent="0.2">
      <c r="A50" s="41">
        <f t="shared" si="16"/>
        <v>36</v>
      </c>
      <c r="B50" s="33"/>
      <c r="C50" s="34" t="s">
        <v>83</v>
      </c>
      <c r="D50" s="35" t="s">
        <v>23</v>
      </c>
      <c r="E50" s="35">
        <v>1</v>
      </c>
      <c r="F50" s="36"/>
      <c r="G50" s="37"/>
      <c r="H50" s="38">
        <f t="shared" si="7"/>
        <v>0</v>
      </c>
      <c r="I50" s="37"/>
      <c r="J50" s="37"/>
      <c r="K50" s="38">
        <f t="shared" si="8"/>
        <v>0</v>
      </c>
      <c r="L50" s="38">
        <f t="shared" si="9"/>
        <v>0</v>
      </c>
      <c r="M50" s="38">
        <f t="shared" si="10"/>
        <v>0</v>
      </c>
      <c r="N50" s="38">
        <f t="shared" si="11"/>
        <v>0</v>
      </c>
      <c r="O50" s="38">
        <f t="shared" si="12"/>
        <v>0</v>
      </c>
      <c r="P50" s="39">
        <f t="shared" si="13"/>
        <v>0</v>
      </c>
      <c r="U50" s="43"/>
    </row>
    <row r="51" spans="1:21" s="40" customFormat="1" ht="44.25" customHeight="1" x14ac:dyDescent="0.2">
      <c r="A51" s="41">
        <f t="shared" si="16"/>
        <v>37</v>
      </c>
      <c r="B51" s="33"/>
      <c r="C51" s="34" t="s">
        <v>57</v>
      </c>
      <c r="D51" s="35" t="s">
        <v>24</v>
      </c>
      <c r="E51" s="35">
        <v>6</v>
      </c>
      <c r="F51" s="36"/>
      <c r="G51" s="37"/>
      <c r="H51" s="38">
        <f t="shared" si="7"/>
        <v>0</v>
      </c>
      <c r="I51" s="37"/>
      <c r="J51" s="37"/>
      <c r="K51" s="38">
        <f t="shared" si="8"/>
        <v>0</v>
      </c>
      <c r="L51" s="38">
        <f t="shared" si="9"/>
        <v>0</v>
      </c>
      <c r="M51" s="38">
        <f t="shared" si="10"/>
        <v>0</v>
      </c>
      <c r="N51" s="38">
        <f t="shared" si="11"/>
        <v>0</v>
      </c>
      <c r="O51" s="38">
        <f t="shared" si="12"/>
        <v>0</v>
      </c>
      <c r="P51" s="39">
        <f t="shared" si="13"/>
        <v>0</v>
      </c>
      <c r="U51" s="43"/>
    </row>
    <row r="52" spans="1:21" s="40" customFormat="1" ht="49.5" customHeight="1" x14ac:dyDescent="0.2">
      <c r="A52" s="41">
        <f t="shared" si="16"/>
        <v>38</v>
      </c>
      <c r="B52" s="33"/>
      <c r="C52" s="34" t="s">
        <v>72</v>
      </c>
      <c r="D52" s="35" t="s">
        <v>24</v>
      </c>
      <c r="E52" s="35">
        <v>5</v>
      </c>
      <c r="F52" s="36"/>
      <c r="G52" s="37"/>
      <c r="H52" s="38">
        <f t="shared" si="7"/>
        <v>0</v>
      </c>
      <c r="I52" s="37"/>
      <c r="J52" s="37"/>
      <c r="K52" s="38">
        <f t="shared" si="8"/>
        <v>0</v>
      </c>
      <c r="L52" s="38">
        <f t="shared" si="9"/>
        <v>0</v>
      </c>
      <c r="M52" s="38">
        <f t="shared" si="10"/>
        <v>0</v>
      </c>
      <c r="N52" s="38">
        <f t="shared" si="11"/>
        <v>0</v>
      </c>
      <c r="O52" s="38">
        <f t="shared" si="12"/>
        <v>0</v>
      </c>
      <c r="P52" s="39">
        <f t="shared" si="13"/>
        <v>0</v>
      </c>
      <c r="U52" s="43"/>
    </row>
    <row r="53" spans="1:21" s="45" customFormat="1" ht="33" customHeight="1" x14ac:dyDescent="0.2">
      <c r="A53" s="41">
        <f t="shared" si="16"/>
        <v>39</v>
      </c>
      <c r="B53" s="44"/>
      <c r="C53" s="34" t="s">
        <v>86</v>
      </c>
      <c r="D53" s="35" t="s">
        <v>24</v>
      </c>
      <c r="E53" s="35">
        <v>6</v>
      </c>
      <c r="F53" s="36"/>
      <c r="G53" s="37"/>
      <c r="H53" s="38">
        <f t="shared" si="7"/>
        <v>0</v>
      </c>
      <c r="I53" s="37"/>
      <c r="J53" s="37"/>
      <c r="K53" s="38">
        <f t="shared" si="8"/>
        <v>0</v>
      </c>
      <c r="L53" s="38">
        <f t="shared" si="9"/>
        <v>0</v>
      </c>
      <c r="M53" s="38">
        <f t="shared" si="10"/>
        <v>0</v>
      </c>
      <c r="N53" s="38">
        <f t="shared" si="11"/>
        <v>0</v>
      </c>
      <c r="O53" s="38">
        <f t="shared" si="12"/>
        <v>0</v>
      </c>
      <c r="P53" s="39">
        <f t="shared" si="13"/>
        <v>0</v>
      </c>
      <c r="Q53" s="40"/>
      <c r="R53" s="40"/>
      <c r="T53" s="46"/>
      <c r="U53" s="46"/>
    </row>
    <row r="54" spans="1:21" s="45" customFormat="1" ht="33" customHeight="1" x14ac:dyDescent="0.2">
      <c r="A54" s="41">
        <f t="shared" si="16"/>
        <v>40</v>
      </c>
      <c r="B54" s="44"/>
      <c r="C54" s="34" t="s">
        <v>87</v>
      </c>
      <c r="D54" s="35" t="s">
        <v>24</v>
      </c>
      <c r="E54" s="35">
        <v>38</v>
      </c>
      <c r="F54" s="36"/>
      <c r="G54" s="37"/>
      <c r="H54" s="38">
        <f t="shared" si="7"/>
        <v>0</v>
      </c>
      <c r="I54" s="37"/>
      <c r="J54" s="37"/>
      <c r="K54" s="38">
        <f t="shared" si="8"/>
        <v>0</v>
      </c>
      <c r="L54" s="38">
        <f t="shared" si="9"/>
        <v>0</v>
      </c>
      <c r="M54" s="38">
        <f t="shared" si="10"/>
        <v>0</v>
      </c>
      <c r="N54" s="38">
        <f t="shared" si="11"/>
        <v>0</v>
      </c>
      <c r="O54" s="38">
        <f t="shared" si="12"/>
        <v>0</v>
      </c>
      <c r="P54" s="39">
        <f t="shared" si="13"/>
        <v>0</v>
      </c>
      <c r="Q54" s="40"/>
      <c r="R54" s="40"/>
      <c r="T54" s="46"/>
      <c r="U54" s="46"/>
    </row>
    <row r="55" spans="1:21" s="45" customFormat="1" ht="45.75" customHeight="1" x14ac:dyDescent="0.2">
      <c r="A55" s="41">
        <f t="shared" si="16"/>
        <v>41</v>
      </c>
      <c r="B55" s="44"/>
      <c r="C55" s="34" t="s">
        <v>85</v>
      </c>
      <c r="D55" s="35" t="s">
        <v>24</v>
      </c>
      <c r="E55" s="35">
        <v>44</v>
      </c>
      <c r="F55" s="47"/>
      <c r="G55" s="37"/>
      <c r="H55" s="38">
        <f t="shared" si="7"/>
        <v>0</v>
      </c>
      <c r="I55" s="37"/>
      <c r="J55" s="37"/>
      <c r="K55" s="38">
        <f t="shared" si="8"/>
        <v>0</v>
      </c>
      <c r="L55" s="38">
        <f t="shared" si="9"/>
        <v>0</v>
      </c>
      <c r="M55" s="38">
        <f t="shared" si="10"/>
        <v>0</v>
      </c>
      <c r="N55" s="38">
        <f t="shared" si="11"/>
        <v>0</v>
      </c>
      <c r="O55" s="38">
        <f t="shared" si="12"/>
        <v>0</v>
      </c>
      <c r="P55" s="39">
        <f t="shared" si="13"/>
        <v>0</v>
      </c>
      <c r="Q55" s="40"/>
      <c r="R55" s="40"/>
      <c r="S55" s="48"/>
      <c r="T55" s="48"/>
    </row>
    <row r="56" spans="1:21" s="45" customFormat="1" ht="33" customHeight="1" x14ac:dyDescent="0.2">
      <c r="A56" s="41">
        <f t="shared" si="16"/>
        <v>42</v>
      </c>
      <c r="B56" s="44"/>
      <c r="C56" s="34" t="s">
        <v>211</v>
      </c>
      <c r="D56" s="35" t="s">
        <v>25</v>
      </c>
      <c r="E56" s="35">
        <v>7</v>
      </c>
      <c r="F56" s="47"/>
      <c r="G56" s="37"/>
      <c r="H56" s="38">
        <f t="shared" si="7"/>
        <v>0</v>
      </c>
      <c r="I56" s="37"/>
      <c r="J56" s="37"/>
      <c r="K56" s="38">
        <f t="shared" si="8"/>
        <v>0</v>
      </c>
      <c r="L56" s="38">
        <f t="shared" si="9"/>
        <v>0</v>
      </c>
      <c r="M56" s="38">
        <f t="shared" si="10"/>
        <v>0</v>
      </c>
      <c r="N56" s="38">
        <f t="shared" si="11"/>
        <v>0</v>
      </c>
      <c r="O56" s="38">
        <f t="shared" si="12"/>
        <v>0</v>
      </c>
      <c r="P56" s="39">
        <f t="shared" si="13"/>
        <v>0</v>
      </c>
      <c r="Q56" s="40"/>
      <c r="R56" s="40"/>
      <c r="S56" s="48"/>
      <c r="T56" s="48"/>
    </row>
    <row r="57" spans="1:21" s="45" customFormat="1" ht="33" customHeight="1" x14ac:dyDescent="0.2">
      <c r="A57" s="41">
        <f t="shared" si="16"/>
        <v>43</v>
      </c>
      <c r="B57" s="44"/>
      <c r="C57" s="34" t="s">
        <v>80</v>
      </c>
      <c r="D57" s="35" t="s">
        <v>23</v>
      </c>
      <c r="E57" s="35">
        <v>1</v>
      </c>
      <c r="F57" s="47"/>
      <c r="G57" s="37"/>
      <c r="H57" s="38">
        <f t="shared" si="7"/>
        <v>0</v>
      </c>
      <c r="I57" s="37"/>
      <c r="J57" s="37"/>
      <c r="K57" s="38">
        <f t="shared" si="8"/>
        <v>0</v>
      </c>
      <c r="L57" s="38">
        <f t="shared" si="9"/>
        <v>0</v>
      </c>
      <c r="M57" s="38">
        <f t="shared" si="10"/>
        <v>0</v>
      </c>
      <c r="N57" s="38">
        <f t="shared" si="11"/>
        <v>0</v>
      </c>
      <c r="O57" s="38">
        <f t="shared" si="12"/>
        <v>0</v>
      </c>
      <c r="P57" s="39">
        <f t="shared" si="13"/>
        <v>0</v>
      </c>
      <c r="Q57" s="40"/>
      <c r="R57" s="40"/>
      <c r="S57" s="48"/>
      <c r="T57" s="48"/>
    </row>
    <row r="58" spans="1:21" s="45" customFormat="1" ht="33" customHeight="1" x14ac:dyDescent="0.2">
      <c r="A58" s="41">
        <f t="shared" si="16"/>
        <v>44</v>
      </c>
      <c r="B58" s="44"/>
      <c r="C58" s="34" t="s">
        <v>212</v>
      </c>
      <c r="D58" s="35" t="s">
        <v>23</v>
      </c>
      <c r="E58" s="35">
        <v>1</v>
      </c>
      <c r="F58" s="47"/>
      <c r="G58" s="37"/>
      <c r="H58" s="38">
        <f t="shared" ref="H58" si="18">ROUND(G58*F58,2)</f>
        <v>0</v>
      </c>
      <c r="I58" s="37"/>
      <c r="J58" s="37"/>
      <c r="K58" s="38">
        <f t="shared" ref="K58" si="19">J58+I58+H58</f>
        <v>0</v>
      </c>
      <c r="L58" s="38">
        <f t="shared" ref="L58" si="20">ROUND(F58*E58,2)</f>
        <v>0</v>
      </c>
      <c r="M58" s="38">
        <f t="shared" ref="M58" si="21">ROUND(H58*E58,2)</f>
        <v>0</v>
      </c>
      <c r="N58" s="38">
        <f t="shared" ref="N58" si="22">ROUND(I58*E58,2)</f>
        <v>0</v>
      </c>
      <c r="O58" s="38">
        <f t="shared" ref="O58" si="23">ROUND(J58*E58,2)</f>
        <v>0</v>
      </c>
      <c r="P58" s="39">
        <f t="shared" ref="P58" si="24">O58+N58+M58</f>
        <v>0</v>
      </c>
      <c r="Q58" s="40"/>
      <c r="R58" s="40"/>
      <c r="S58" s="48"/>
      <c r="T58" s="48"/>
    </row>
    <row r="59" spans="1:21" s="45" customFormat="1" ht="53.25" customHeight="1" x14ac:dyDescent="0.2">
      <c r="A59" s="41">
        <f t="shared" si="16"/>
        <v>45</v>
      </c>
      <c r="B59" s="44"/>
      <c r="C59" s="34" t="s">
        <v>142</v>
      </c>
      <c r="D59" s="35" t="s">
        <v>23</v>
      </c>
      <c r="E59" s="35">
        <v>1</v>
      </c>
      <c r="F59" s="47"/>
      <c r="G59" s="37"/>
      <c r="H59" s="38">
        <f t="shared" si="7"/>
        <v>0</v>
      </c>
      <c r="I59" s="37"/>
      <c r="J59" s="37"/>
      <c r="K59" s="38">
        <f t="shared" si="8"/>
        <v>0</v>
      </c>
      <c r="L59" s="38">
        <f t="shared" si="9"/>
        <v>0</v>
      </c>
      <c r="M59" s="38">
        <f t="shared" si="10"/>
        <v>0</v>
      </c>
      <c r="N59" s="38">
        <f t="shared" si="11"/>
        <v>0</v>
      </c>
      <c r="O59" s="38">
        <f t="shared" si="12"/>
        <v>0</v>
      </c>
      <c r="P59" s="39">
        <f t="shared" si="13"/>
        <v>0</v>
      </c>
      <c r="Q59" s="40"/>
      <c r="R59" s="40"/>
      <c r="S59" s="48"/>
      <c r="T59" s="48"/>
    </row>
    <row r="60" spans="1:21" s="45" customFormat="1" ht="33" customHeight="1" x14ac:dyDescent="0.2">
      <c r="A60" s="41">
        <f t="shared" si="16"/>
        <v>46</v>
      </c>
      <c r="B60" s="44"/>
      <c r="C60" s="34" t="s">
        <v>79</v>
      </c>
      <c r="D60" s="35" t="s">
        <v>24</v>
      </c>
      <c r="E60" s="35">
        <v>57</v>
      </c>
      <c r="F60" s="47"/>
      <c r="G60" s="37"/>
      <c r="H60" s="38">
        <f t="shared" si="7"/>
        <v>0</v>
      </c>
      <c r="I60" s="37"/>
      <c r="J60" s="37"/>
      <c r="K60" s="38">
        <f t="shared" si="8"/>
        <v>0</v>
      </c>
      <c r="L60" s="38">
        <f t="shared" si="9"/>
        <v>0</v>
      </c>
      <c r="M60" s="38">
        <f t="shared" si="10"/>
        <v>0</v>
      </c>
      <c r="N60" s="38">
        <f t="shared" si="11"/>
        <v>0</v>
      </c>
      <c r="O60" s="38">
        <f t="shared" si="12"/>
        <v>0</v>
      </c>
      <c r="P60" s="39">
        <f t="shared" si="13"/>
        <v>0</v>
      </c>
      <c r="Q60" s="40"/>
      <c r="R60" s="40"/>
      <c r="S60" s="48"/>
      <c r="T60" s="48"/>
    </row>
    <row r="61" spans="1:21" s="45" customFormat="1" ht="33" customHeight="1" x14ac:dyDescent="0.2">
      <c r="A61" s="41">
        <f t="shared" si="16"/>
        <v>47</v>
      </c>
      <c r="B61" s="44"/>
      <c r="C61" s="34" t="s">
        <v>78</v>
      </c>
      <c r="D61" s="35" t="s">
        <v>24</v>
      </c>
      <c r="E61" s="35">
        <v>29</v>
      </c>
      <c r="F61" s="47"/>
      <c r="G61" s="37"/>
      <c r="H61" s="38">
        <f t="shared" si="7"/>
        <v>0</v>
      </c>
      <c r="I61" s="37"/>
      <c r="J61" s="37"/>
      <c r="K61" s="38">
        <f t="shared" si="8"/>
        <v>0</v>
      </c>
      <c r="L61" s="38">
        <f t="shared" si="9"/>
        <v>0</v>
      </c>
      <c r="M61" s="38">
        <f t="shared" si="10"/>
        <v>0</v>
      </c>
      <c r="N61" s="38">
        <f t="shared" si="11"/>
        <v>0</v>
      </c>
      <c r="O61" s="38">
        <f t="shared" si="12"/>
        <v>0</v>
      </c>
      <c r="P61" s="39">
        <f t="shared" si="13"/>
        <v>0</v>
      </c>
      <c r="Q61" s="40"/>
      <c r="R61" s="40"/>
      <c r="S61" s="48"/>
      <c r="T61" s="48"/>
    </row>
    <row r="62" spans="1:21" s="45" customFormat="1" ht="22.5" customHeight="1" x14ac:dyDescent="0.2">
      <c r="A62" s="41">
        <f t="shared" si="16"/>
        <v>48</v>
      </c>
      <c r="B62" s="44"/>
      <c r="C62" s="42" t="s">
        <v>58</v>
      </c>
      <c r="D62" s="35" t="s">
        <v>23</v>
      </c>
      <c r="E62" s="35">
        <v>1</v>
      </c>
      <c r="F62" s="47"/>
      <c r="G62" s="37"/>
      <c r="H62" s="38">
        <f t="shared" si="7"/>
        <v>0</v>
      </c>
      <c r="I62" s="37"/>
      <c r="J62" s="37"/>
      <c r="K62" s="38">
        <f t="shared" si="8"/>
        <v>0</v>
      </c>
      <c r="L62" s="38">
        <f t="shared" si="9"/>
        <v>0</v>
      </c>
      <c r="M62" s="38">
        <f t="shared" si="10"/>
        <v>0</v>
      </c>
      <c r="N62" s="38">
        <f t="shared" si="11"/>
        <v>0</v>
      </c>
      <c r="O62" s="38">
        <f t="shared" si="12"/>
        <v>0</v>
      </c>
      <c r="P62" s="39">
        <f t="shared" si="13"/>
        <v>0</v>
      </c>
      <c r="Q62" s="40"/>
      <c r="R62" s="40"/>
      <c r="S62" s="48"/>
      <c r="T62" s="48"/>
    </row>
    <row r="63" spans="1:21" s="45" customFormat="1" ht="37.5" customHeight="1" x14ac:dyDescent="0.2">
      <c r="A63" s="41">
        <f t="shared" si="16"/>
        <v>49</v>
      </c>
      <c r="B63" s="44"/>
      <c r="C63" s="42" t="s">
        <v>217</v>
      </c>
      <c r="D63" s="35" t="s">
        <v>23</v>
      </c>
      <c r="E63" s="35">
        <v>1</v>
      </c>
      <c r="F63" s="47"/>
      <c r="G63" s="37"/>
      <c r="H63" s="38">
        <f t="shared" ref="H63:H65" si="25">ROUND(G63*F63,2)</f>
        <v>0</v>
      </c>
      <c r="I63" s="37"/>
      <c r="J63" s="37"/>
      <c r="K63" s="38">
        <f t="shared" ref="K63:K65" si="26">J63+I63+H63</f>
        <v>0</v>
      </c>
      <c r="L63" s="38">
        <f t="shared" ref="L63:L65" si="27">ROUND(F63*E63,2)</f>
        <v>0</v>
      </c>
      <c r="M63" s="38">
        <f t="shared" ref="M63:M65" si="28">ROUND(H63*E63,2)</f>
        <v>0</v>
      </c>
      <c r="N63" s="38">
        <f t="shared" ref="N63:N65" si="29">ROUND(I63*E63,2)</f>
        <v>0</v>
      </c>
      <c r="O63" s="38">
        <f t="shared" ref="O63:O65" si="30">ROUND(J63*E63,2)</f>
        <v>0</v>
      </c>
      <c r="P63" s="39">
        <f t="shared" ref="P63:P65" si="31">O63+N63+M63</f>
        <v>0</v>
      </c>
      <c r="Q63" s="40"/>
      <c r="R63" s="40"/>
      <c r="S63" s="48"/>
      <c r="T63" s="48"/>
    </row>
    <row r="64" spans="1:21" s="45" customFormat="1" ht="28.5" customHeight="1" x14ac:dyDescent="0.2">
      <c r="A64" s="41">
        <f t="shared" si="16"/>
        <v>50</v>
      </c>
      <c r="B64" s="44"/>
      <c r="C64" s="42" t="s">
        <v>216</v>
      </c>
      <c r="D64" s="35" t="s">
        <v>23</v>
      </c>
      <c r="E64" s="35">
        <v>1</v>
      </c>
      <c r="F64" s="47"/>
      <c r="G64" s="37"/>
      <c r="H64" s="38">
        <f t="shared" ref="H64" si="32">ROUND(G64*F64,2)</f>
        <v>0</v>
      </c>
      <c r="I64" s="37"/>
      <c r="J64" s="37"/>
      <c r="K64" s="38">
        <f t="shared" ref="K64" si="33">J64+I64+H64</f>
        <v>0</v>
      </c>
      <c r="L64" s="38">
        <f t="shared" ref="L64" si="34">ROUND(F64*E64,2)</f>
        <v>0</v>
      </c>
      <c r="M64" s="38">
        <f t="shared" ref="M64" si="35">ROUND(H64*E64,2)</f>
        <v>0</v>
      </c>
      <c r="N64" s="38">
        <f t="shared" ref="N64" si="36">ROUND(I64*E64,2)</f>
        <v>0</v>
      </c>
      <c r="O64" s="38">
        <f t="shared" ref="O64" si="37">ROUND(J64*E64,2)</f>
        <v>0</v>
      </c>
      <c r="P64" s="39">
        <f t="shared" ref="P64" si="38">O64+N64+M64</f>
        <v>0</v>
      </c>
      <c r="Q64" s="40"/>
      <c r="R64" s="40"/>
      <c r="S64" s="48"/>
      <c r="T64" s="48"/>
    </row>
    <row r="65" spans="1:20" s="45" customFormat="1" ht="36.75" customHeight="1" x14ac:dyDescent="0.2">
      <c r="A65" s="41">
        <f t="shared" si="16"/>
        <v>51</v>
      </c>
      <c r="B65" s="44"/>
      <c r="C65" s="42" t="s">
        <v>215</v>
      </c>
      <c r="D65" s="35" t="s">
        <v>23</v>
      </c>
      <c r="E65" s="35">
        <v>1</v>
      </c>
      <c r="F65" s="47"/>
      <c r="G65" s="37"/>
      <c r="H65" s="38">
        <f t="shared" si="25"/>
        <v>0</v>
      </c>
      <c r="I65" s="37"/>
      <c r="J65" s="37"/>
      <c r="K65" s="38">
        <f t="shared" si="26"/>
        <v>0</v>
      </c>
      <c r="L65" s="38">
        <f t="shared" si="27"/>
        <v>0</v>
      </c>
      <c r="M65" s="38">
        <f t="shared" si="28"/>
        <v>0</v>
      </c>
      <c r="N65" s="38">
        <f t="shared" si="29"/>
        <v>0</v>
      </c>
      <c r="O65" s="38">
        <f t="shared" si="30"/>
        <v>0</v>
      </c>
      <c r="P65" s="39">
        <f t="shared" si="31"/>
        <v>0</v>
      </c>
      <c r="Q65" s="40"/>
      <c r="R65" s="40"/>
      <c r="S65" s="48"/>
      <c r="T65" s="48"/>
    </row>
    <row r="66" spans="1:20" s="45" customFormat="1" ht="48.75" customHeight="1" x14ac:dyDescent="0.2">
      <c r="A66" s="41">
        <f t="shared" si="16"/>
        <v>52</v>
      </c>
      <c r="B66" s="44"/>
      <c r="C66" s="42" t="s">
        <v>214</v>
      </c>
      <c r="D66" s="35" t="s">
        <v>23</v>
      </c>
      <c r="E66" s="35">
        <v>1</v>
      </c>
      <c r="F66" s="47"/>
      <c r="G66" s="37"/>
      <c r="H66" s="38">
        <f t="shared" si="7"/>
        <v>0</v>
      </c>
      <c r="I66" s="37"/>
      <c r="J66" s="37"/>
      <c r="K66" s="38">
        <f t="shared" si="8"/>
        <v>0</v>
      </c>
      <c r="L66" s="38">
        <f t="shared" si="9"/>
        <v>0</v>
      </c>
      <c r="M66" s="38">
        <f t="shared" si="10"/>
        <v>0</v>
      </c>
      <c r="N66" s="38">
        <f t="shared" si="11"/>
        <v>0</v>
      </c>
      <c r="O66" s="38">
        <f t="shared" si="12"/>
        <v>0</v>
      </c>
      <c r="P66" s="39">
        <f t="shared" si="13"/>
        <v>0</v>
      </c>
      <c r="Q66" s="40"/>
      <c r="R66" s="40"/>
      <c r="S66" s="48"/>
      <c r="T66" s="48"/>
    </row>
    <row r="67" spans="1:20" s="45" customFormat="1" ht="63" customHeight="1" x14ac:dyDescent="0.2">
      <c r="A67" s="41">
        <f>A66+1</f>
        <v>53</v>
      </c>
      <c r="B67" s="44"/>
      <c r="C67" s="34" t="s">
        <v>207</v>
      </c>
      <c r="D67" s="35" t="s">
        <v>23</v>
      </c>
      <c r="E67" s="35">
        <v>1</v>
      </c>
      <c r="F67" s="36"/>
      <c r="G67" s="37"/>
      <c r="H67" s="38">
        <f t="shared" si="7"/>
        <v>0</v>
      </c>
      <c r="I67" s="37"/>
      <c r="J67" s="37"/>
      <c r="K67" s="38">
        <f t="shared" si="8"/>
        <v>0</v>
      </c>
      <c r="L67" s="38">
        <f t="shared" si="9"/>
        <v>0</v>
      </c>
      <c r="M67" s="38">
        <f t="shared" si="10"/>
        <v>0</v>
      </c>
      <c r="N67" s="38">
        <f t="shared" si="11"/>
        <v>0</v>
      </c>
      <c r="O67" s="38">
        <f t="shared" si="12"/>
        <v>0</v>
      </c>
      <c r="P67" s="39">
        <f t="shared" si="13"/>
        <v>0</v>
      </c>
      <c r="Q67" s="40"/>
      <c r="R67" s="40"/>
      <c r="S67" s="49"/>
      <c r="T67" s="49"/>
    </row>
    <row r="68" spans="1:20" s="59" customFormat="1" ht="18" customHeight="1" thickBot="1" x14ac:dyDescent="0.25">
      <c r="A68" s="50"/>
      <c r="B68" s="51"/>
      <c r="C68" s="52"/>
      <c r="D68" s="53"/>
      <c r="E68" s="54"/>
      <c r="F68" s="55"/>
      <c r="G68" s="55"/>
      <c r="H68" s="55"/>
      <c r="I68" s="55"/>
      <c r="J68" s="55"/>
      <c r="K68" s="55"/>
      <c r="L68" s="56"/>
      <c r="M68" s="57"/>
      <c r="N68" s="57"/>
      <c r="O68" s="57"/>
      <c r="P68" s="58"/>
    </row>
    <row r="69" spans="1:20" s="59" customFormat="1" ht="18" customHeight="1" thickBot="1" x14ac:dyDescent="0.25">
      <c r="A69" s="60"/>
      <c r="B69" s="61"/>
      <c r="C69" s="62" t="s">
        <v>26</v>
      </c>
      <c r="D69" s="63"/>
      <c r="E69" s="64"/>
      <c r="F69" s="65"/>
      <c r="G69" s="65"/>
      <c r="H69" s="65"/>
      <c r="I69" s="65"/>
      <c r="J69" s="65"/>
      <c r="K69" s="65"/>
      <c r="L69" s="66">
        <f>SUM(L15:L67)</f>
        <v>0</v>
      </c>
      <c r="M69" s="66">
        <f>SUM(M15:M67)</f>
        <v>0</v>
      </c>
      <c r="N69" s="66">
        <f>SUM(N15:N67)</f>
        <v>0</v>
      </c>
      <c r="O69" s="66">
        <f>SUM(O15:O67)</f>
        <v>0</v>
      </c>
      <c r="P69" s="66">
        <f>SUM(P15:P67)</f>
        <v>0</v>
      </c>
    </row>
    <row r="70" spans="1:20" ht="18" customHeight="1" thickBot="1" x14ac:dyDescent="0.25">
      <c r="A70" s="67"/>
      <c r="B70" s="67"/>
      <c r="C70" s="68"/>
      <c r="D70" s="69"/>
      <c r="E70" s="70"/>
      <c r="F70" s="69"/>
      <c r="G70" s="69"/>
      <c r="H70" s="69"/>
      <c r="I70" s="69"/>
      <c r="J70" s="71"/>
      <c r="K70" s="71" t="s">
        <v>27</v>
      </c>
      <c r="L70" s="72"/>
      <c r="M70" s="73"/>
      <c r="N70" s="74">
        <f>ROUND(N69*L70,2)</f>
        <v>0</v>
      </c>
      <c r="O70" s="73"/>
      <c r="P70" s="73">
        <f>N70</f>
        <v>0</v>
      </c>
    </row>
    <row r="71" spans="1:20" ht="14.25" customHeight="1" thickBot="1" x14ac:dyDescent="0.25">
      <c r="A71" s="75"/>
      <c r="B71" s="75"/>
      <c r="C71" s="75"/>
      <c r="D71" s="69"/>
      <c r="E71" s="70"/>
      <c r="F71" s="69"/>
      <c r="G71" s="69"/>
      <c r="H71" s="69"/>
      <c r="I71" s="69"/>
      <c r="J71" s="76"/>
      <c r="K71" s="76"/>
      <c r="L71" s="76" t="s">
        <v>28</v>
      </c>
      <c r="M71" s="77">
        <f>M70+M69</f>
        <v>0</v>
      </c>
      <c r="N71" s="77">
        <f>N70+N69</f>
        <v>0</v>
      </c>
      <c r="O71" s="77">
        <f>O70+O69</f>
        <v>0</v>
      </c>
      <c r="P71" s="77">
        <f>P70+P69</f>
        <v>0</v>
      </c>
      <c r="R71" s="69"/>
    </row>
    <row r="72" spans="1:20" ht="18" customHeight="1" x14ac:dyDescent="0.25">
      <c r="A72" s="78"/>
      <c r="B72" s="78"/>
      <c r="C72" s="79" t="s">
        <v>29</v>
      </c>
      <c r="D72" s="80"/>
      <c r="E72" s="81"/>
      <c r="F72" s="82"/>
      <c r="G72" s="83"/>
      <c r="I72" s="84"/>
      <c r="J72" s="84"/>
      <c r="K72" s="84"/>
      <c r="M72" s="85"/>
      <c r="N72"/>
      <c r="O72"/>
      <c r="P72"/>
      <c r="R72" s="86"/>
    </row>
    <row r="73" spans="1:20" ht="15" x14ac:dyDescent="0.25">
      <c r="C73" s="88"/>
      <c r="D73" s="88" t="s">
        <v>30</v>
      </c>
      <c r="M73" s="85"/>
      <c r="N73"/>
      <c r="O73"/>
      <c r="P73"/>
    </row>
    <row r="74" spans="1:20" ht="15" x14ac:dyDescent="0.25">
      <c r="C74" s="88"/>
      <c r="D74" s="88"/>
      <c r="M74" s="85"/>
      <c r="N74"/>
      <c r="O74"/>
      <c r="P74"/>
    </row>
    <row r="75" spans="1:20" ht="15" x14ac:dyDescent="0.25">
      <c r="C75" s="79" t="s">
        <v>31</v>
      </c>
      <c r="D75" s="88"/>
      <c r="M75" s="85"/>
      <c r="N75"/>
      <c r="O75"/>
      <c r="P75"/>
    </row>
    <row r="76" spans="1:20" ht="15" hidden="1" outlineLevel="1" x14ac:dyDescent="0.25">
      <c r="C76" s="79"/>
      <c r="D76" s="88"/>
      <c r="M76" s="85"/>
      <c r="N76"/>
      <c r="O76"/>
      <c r="P76"/>
      <c r="T76" s="89"/>
    </row>
    <row r="77" spans="1:20" ht="15" hidden="1" outlineLevel="1" x14ac:dyDescent="0.25">
      <c r="C77" s="19"/>
      <c r="D77" s="19"/>
      <c r="E77" s="19"/>
      <c r="F77" s="19"/>
      <c r="G77" s="19"/>
      <c r="M77" s="85"/>
      <c r="N77"/>
      <c r="O77"/>
      <c r="P77"/>
    </row>
    <row r="78" spans="1:20" collapsed="1" x14ac:dyDescent="0.2">
      <c r="C78" s="19"/>
      <c r="D78" s="19"/>
      <c r="E78" s="19"/>
      <c r="F78" s="19"/>
      <c r="G78" s="19"/>
      <c r="N78"/>
      <c r="O78"/>
      <c r="P78"/>
    </row>
    <row r="79" spans="1:20" x14ac:dyDescent="0.2">
      <c r="A79" s="90"/>
      <c r="B79" s="90"/>
      <c r="C79" s="79" t="s">
        <v>32</v>
      </c>
      <c r="D79" s="80"/>
      <c r="E79" s="81"/>
      <c r="F79" s="82"/>
      <c r="G79" s="83"/>
      <c r="N79"/>
      <c r="O79"/>
      <c r="P79"/>
    </row>
    <row r="80" spans="1:20" x14ac:dyDescent="0.2">
      <c r="C80" s="88"/>
      <c r="D80" s="88" t="s">
        <v>30</v>
      </c>
      <c r="N80"/>
      <c r="O80"/>
      <c r="P80"/>
    </row>
    <row r="81" spans="1:16" x14ac:dyDescent="0.2">
      <c r="C81" s="79" t="s">
        <v>31</v>
      </c>
      <c r="D81" s="88"/>
    </row>
    <row r="82" spans="1:16" ht="12.75" customHeight="1" x14ac:dyDescent="0.2">
      <c r="A82" s="91"/>
      <c r="B82" s="19"/>
      <c r="C82" s="19"/>
      <c r="D82" s="19"/>
      <c r="E82" s="19"/>
      <c r="F82" s="19"/>
      <c r="G82" s="19"/>
      <c r="H82" s="19"/>
      <c r="I82" s="19"/>
      <c r="J82" s="19"/>
    </row>
    <row r="83" spans="1:16" ht="15" customHeight="1" x14ac:dyDescent="0.2">
      <c r="A83" s="92" t="s">
        <v>33</v>
      </c>
      <c r="B83" s="93"/>
      <c r="C83" s="94"/>
      <c r="D83" s="94"/>
      <c r="E83" s="94"/>
      <c r="F83" s="94"/>
      <c r="G83" s="94"/>
      <c r="H83" s="94"/>
      <c r="I83" s="94"/>
      <c r="J83" s="95"/>
      <c r="K83" s="95"/>
      <c r="L83" s="95"/>
      <c r="M83" s="95"/>
      <c r="N83" s="95"/>
      <c r="O83" s="95"/>
      <c r="P83" s="93"/>
    </row>
    <row r="84" spans="1:16" ht="12.75" customHeight="1" x14ac:dyDescent="0.2">
      <c r="A84" s="96">
        <v>1</v>
      </c>
      <c r="B84" s="185" t="s">
        <v>194</v>
      </c>
      <c r="C84" s="186"/>
      <c r="D84" s="186"/>
      <c r="E84" s="186"/>
      <c r="F84" s="186"/>
      <c r="G84" s="186"/>
      <c r="H84" s="186"/>
      <c r="I84" s="186"/>
      <c r="J84" s="186"/>
      <c r="K84" s="186"/>
      <c r="L84" s="186"/>
      <c r="M84" s="186"/>
      <c r="N84" s="186"/>
      <c r="O84" s="186"/>
      <c r="P84" s="186"/>
    </row>
    <row r="85" spans="1:16" ht="41.25" customHeight="1" x14ac:dyDescent="0.2">
      <c r="A85" s="96">
        <v>2</v>
      </c>
      <c r="B85" s="185" t="s">
        <v>213</v>
      </c>
      <c r="C85" s="186"/>
      <c r="D85" s="186"/>
      <c r="E85" s="186"/>
      <c r="F85" s="186"/>
      <c r="G85" s="186"/>
      <c r="H85" s="186"/>
      <c r="I85" s="186"/>
      <c r="J85" s="186"/>
      <c r="K85" s="186"/>
      <c r="L85" s="186"/>
      <c r="M85" s="186"/>
      <c r="N85" s="186"/>
      <c r="O85" s="186"/>
      <c r="P85" s="186"/>
    </row>
    <row r="86" spans="1:16" ht="12.75" customHeight="1" x14ac:dyDescent="0.2">
      <c r="A86" s="96">
        <v>3</v>
      </c>
      <c r="B86" s="185" t="s">
        <v>196</v>
      </c>
      <c r="C86" s="186"/>
      <c r="D86" s="186"/>
      <c r="E86" s="186"/>
      <c r="F86" s="186"/>
      <c r="G86" s="186"/>
      <c r="H86" s="186"/>
      <c r="I86" s="186"/>
      <c r="J86" s="186"/>
      <c r="K86" s="186"/>
      <c r="L86" s="186"/>
      <c r="M86" s="186"/>
      <c r="N86" s="186"/>
      <c r="O86" s="186"/>
      <c r="P86" s="186"/>
    </row>
    <row r="87" spans="1:16" ht="15.75" customHeight="1" x14ac:dyDescent="0.2">
      <c r="A87" s="96">
        <v>4</v>
      </c>
      <c r="B87" s="185" t="s">
        <v>34</v>
      </c>
      <c r="C87" s="186"/>
      <c r="D87" s="186"/>
      <c r="E87" s="186"/>
      <c r="F87" s="186"/>
      <c r="G87" s="186"/>
      <c r="H87" s="186"/>
      <c r="I87" s="186"/>
      <c r="J87" s="186"/>
      <c r="K87" s="186"/>
      <c r="L87" s="186"/>
      <c r="M87" s="186"/>
      <c r="N87" s="186"/>
      <c r="O87" s="186"/>
      <c r="P87" s="186"/>
    </row>
  </sheetData>
  <sheetProtection selectLockedCells="1" selectUnlockedCells="1"/>
  <mergeCells count="13">
    <mergeCell ref="B84:P84"/>
    <mergeCell ref="B85:P85"/>
    <mergeCell ref="B86:P86"/>
    <mergeCell ref="B87:P87"/>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3" manualBreakCount="3">
    <brk id="34" max="15" man="1"/>
    <brk id="48" max="15" man="1"/>
    <brk id="5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opLeftCell="A4" zoomScaleNormal="100" workbookViewId="0">
      <selection activeCell="A8" sqref="A8:XFD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8" s="1" customFormat="1" ht="18" customHeight="1" x14ac:dyDescent="0.2">
      <c r="A1" s="187" t="s">
        <v>76</v>
      </c>
      <c r="B1" s="187"/>
      <c r="C1" s="187"/>
      <c r="D1" s="187"/>
      <c r="E1" s="187"/>
      <c r="F1" s="187"/>
      <c r="G1" s="187"/>
      <c r="H1" s="187"/>
      <c r="I1" s="187"/>
      <c r="J1" s="187"/>
      <c r="K1" s="187"/>
      <c r="L1" s="187"/>
      <c r="M1" s="187"/>
      <c r="N1" s="187"/>
      <c r="O1" s="187"/>
      <c r="P1" s="187"/>
    </row>
    <row r="2" spans="1:18" s="1" customFormat="1" ht="21" customHeight="1" x14ac:dyDescent="0.2">
      <c r="A2" s="188" t="s">
        <v>82</v>
      </c>
      <c r="B2" s="188"/>
      <c r="C2" s="188"/>
      <c r="D2" s="188"/>
      <c r="E2" s="188"/>
      <c r="F2" s="188"/>
      <c r="G2" s="188"/>
      <c r="H2" s="188"/>
      <c r="I2" s="188"/>
      <c r="J2" s="188"/>
      <c r="K2" s="188"/>
      <c r="L2" s="188"/>
      <c r="M2" s="188"/>
      <c r="N2" s="188"/>
      <c r="O2" s="188"/>
      <c r="P2" s="188"/>
    </row>
    <row r="3" spans="1:18" s="1" customFormat="1" ht="18" customHeight="1" x14ac:dyDescent="0.2">
      <c r="A3" s="2" t="s">
        <v>37</v>
      </c>
      <c r="B3" s="2"/>
      <c r="C3" s="3"/>
      <c r="D3" s="11"/>
      <c r="E3" s="3"/>
      <c r="F3" s="3"/>
      <c r="G3" s="3"/>
      <c r="H3" s="3"/>
      <c r="I3" s="3"/>
      <c r="J3" s="3"/>
      <c r="K3" s="3"/>
      <c r="L3" s="3"/>
      <c r="M3" s="3"/>
      <c r="N3" s="3"/>
      <c r="O3" s="3"/>
      <c r="P3" s="3"/>
    </row>
    <row r="4" spans="1:18" s="1" customFormat="1" ht="18" customHeight="1" x14ac:dyDescent="0.2">
      <c r="A4" s="2" t="s">
        <v>36</v>
      </c>
      <c r="B4" s="2"/>
      <c r="C4" s="2"/>
      <c r="D4" s="11"/>
      <c r="E4" s="5"/>
      <c r="F4" s="6"/>
      <c r="G4" s="6"/>
      <c r="H4" s="6"/>
      <c r="I4" s="6"/>
      <c r="J4" s="6"/>
      <c r="K4" s="6"/>
      <c r="L4" s="6"/>
      <c r="M4" s="6"/>
      <c r="N4" s="6"/>
      <c r="O4" s="6"/>
      <c r="P4" s="6"/>
    </row>
    <row r="5" spans="1:18" s="1" customFormat="1" ht="18" customHeight="1" x14ac:dyDescent="0.2">
      <c r="A5" s="2" t="s">
        <v>0</v>
      </c>
      <c r="B5" s="2"/>
      <c r="C5" s="2" t="s">
        <v>35</v>
      </c>
      <c r="D5" s="11"/>
      <c r="E5" s="5"/>
      <c r="F5" s="6"/>
      <c r="G5" s="6"/>
      <c r="H5" s="6"/>
      <c r="I5" s="6"/>
      <c r="J5" s="6"/>
      <c r="K5" s="6"/>
      <c r="L5" s="6"/>
      <c r="M5" s="6"/>
      <c r="N5" s="6"/>
      <c r="O5" s="6"/>
      <c r="P5" s="6"/>
    </row>
    <row r="6" spans="1:18" s="1" customFormat="1" ht="18" customHeight="1" x14ac:dyDescent="0.2">
      <c r="A6" s="2" t="s">
        <v>1</v>
      </c>
      <c r="B6" s="2"/>
      <c r="C6" s="7"/>
      <c r="D6" s="6"/>
      <c r="E6" s="5"/>
      <c r="F6" s="6"/>
      <c r="G6" s="6"/>
      <c r="H6" s="6"/>
      <c r="I6" s="6"/>
      <c r="J6" s="6"/>
      <c r="K6" s="6"/>
      <c r="L6" s="6"/>
      <c r="M6" s="6"/>
      <c r="N6" s="6"/>
      <c r="O6" s="6"/>
      <c r="P6" s="6"/>
    </row>
    <row r="7" spans="1:18" s="1" customFormat="1" ht="18" customHeight="1" x14ac:dyDescent="0.2">
      <c r="A7" s="8" t="s">
        <v>2</v>
      </c>
      <c r="B7" s="8"/>
      <c r="C7" s="9"/>
      <c r="D7" s="10"/>
      <c r="E7" s="5"/>
      <c r="F7" s="6"/>
      <c r="G7" s="6"/>
      <c r="H7" s="6"/>
      <c r="I7" s="6"/>
      <c r="J7" s="6"/>
      <c r="K7" s="6"/>
      <c r="L7" s="6"/>
      <c r="M7" s="6"/>
      <c r="N7" s="6"/>
      <c r="O7" s="6"/>
      <c r="P7" s="6"/>
    </row>
    <row r="8" spans="1:18" s="1" customFormat="1" ht="18" customHeight="1" x14ac:dyDescent="0.2">
      <c r="A8" s="12"/>
      <c r="B8" s="12"/>
      <c r="C8" s="13"/>
      <c r="D8" s="14"/>
      <c r="E8" s="5"/>
      <c r="F8" s="11"/>
      <c r="G8" s="6"/>
      <c r="H8" s="6"/>
      <c r="I8" s="6"/>
      <c r="J8" s="6"/>
      <c r="K8" s="6"/>
      <c r="M8" s="6"/>
      <c r="N8" s="161" t="s">
        <v>140</v>
      </c>
      <c r="O8" s="15">
        <f>P26</f>
        <v>0</v>
      </c>
      <c r="P8" s="6"/>
    </row>
    <row r="9" spans="1:18" s="1" customFormat="1" ht="18" customHeight="1" x14ac:dyDescent="0.2">
      <c r="A9" s="12"/>
      <c r="B9" s="12"/>
      <c r="C9" s="13"/>
      <c r="D9" s="14"/>
      <c r="E9" s="5"/>
      <c r="F9" s="11"/>
      <c r="G9" s="6"/>
      <c r="H9" s="6"/>
      <c r="I9" s="6"/>
      <c r="J9" s="6"/>
      <c r="K9" s="6"/>
      <c r="L9" s="16" t="s">
        <v>3</v>
      </c>
      <c r="M9" s="17"/>
      <c r="N9" s="15"/>
      <c r="O9" s="17"/>
      <c r="P9" s="17"/>
    </row>
    <row r="10" spans="1:18" s="1" customFormat="1" ht="5.25" customHeight="1" thickBot="1" x14ac:dyDescent="0.25">
      <c r="A10" s="18"/>
      <c r="B10" s="18"/>
      <c r="C10" s="7"/>
      <c r="D10" s="6"/>
      <c r="E10" s="5"/>
      <c r="F10" s="6"/>
      <c r="G10" s="6"/>
      <c r="H10" s="6"/>
      <c r="I10" s="6"/>
      <c r="J10" s="6"/>
      <c r="K10" s="6"/>
      <c r="L10" s="6"/>
      <c r="M10" s="6"/>
      <c r="N10" s="6"/>
      <c r="O10" s="6"/>
      <c r="P10" s="6"/>
    </row>
    <row r="11" spans="1:18"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8"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8"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8" s="20" customFormat="1" x14ac:dyDescent="0.2">
      <c r="A14" s="25"/>
      <c r="B14" s="26"/>
      <c r="C14" s="27"/>
      <c r="D14" s="28"/>
      <c r="E14" s="29"/>
      <c r="F14" s="30"/>
      <c r="G14" s="30"/>
      <c r="H14" s="30"/>
      <c r="I14" s="30"/>
      <c r="J14" s="30"/>
      <c r="K14" s="30"/>
      <c r="L14" s="30"/>
      <c r="M14" s="30"/>
      <c r="N14" s="30"/>
      <c r="O14" s="30"/>
      <c r="P14" s="31"/>
    </row>
    <row r="15" spans="1:18" s="40" customFormat="1" ht="66.75" customHeight="1" x14ac:dyDescent="0.2">
      <c r="A15" s="32" t="s">
        <v>22</v>
      </c>
      <c r="B15" s="33"/>
      <c r="C15" s="34" t="s">
        <v>228</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c r="R15" s="43"/>
    </row>
    <row r="16" spans="1:18" s="40" customFormat="1" ht="62.25" customHeight="1" x14ac:dyDescent="0.2">
      <c r="A16" s="41">
        <f>A15+1</f>
        <v>2</v>
      </c>
      <c r="B16" s="33"/>
      <c r="C16" s="34" t="s">
        <v>229</v>
      </c>
      <c r="D16" s="35" t="s">
        <v>23</v>
      </c>
      <c r="E16" s="35">
        <v>1</v>
      </c>
      <c r="F16" s="36"/>
      <c r="G16" s="37"/>
      <c r="H16" s="38">
        <f t="shared" ref="H16:H22" si="7">ROUND(G16*F16,2)</f>
        <v>0</v>
      </c>
      <c r="I16" s="37"/>
      <c r="J16" s="37"/>
      <c r="K16" s="38">
        <f t="shared" ref="K16:K22" si="8">J16+I16+H16</f>
        <v>0</v>
      </c>
      <c r="L16" s="38">
        <f t="shared" ref="L16:L22" si="9">ROUND(F16*E16,2)</f>
        <v>0</v>
      </c>
      <c r="M16" s="38">
        <f t="shared" ref="M16:M22" si="10">ROUND(H16*E16,2)</f>
        <v>0</v>
      </c>
      <c r="N16" s="38">
        <f t="shared" ref="N16:N22" si="11">ROUND(I16*E16,2)</f>
        <v>0</v>
      </c>
      <c r="O16" s="38">
        <f t="shared" ref="O16:O22" si="12">ROUND(J16*E16,2)</f>
        <v>0</v>
      </c>
      <c r="P16" s="39">
        <f t="shared" ref="P16:P22" si="13">O16+N16+M16</f>
        <v>0</v>
      </c>
    </row>
    <row r="17" spans="1:20" s="40" customFormat="1" ht="94.5" customHeight="1" x14ac:dyDescent="0.2">
      <c r="A17" s="41">
        <f t="shared" ref="A17:A22" si="14">A16+1</f>
        <v>3</v>
      </c>
      <c r="B17" s="33"/>
      <c r="C17" s="34" t="s">
        <v>208</v>
      </c>
      <c r="D17" s="35" t="s">
        <v>23</v>
      </c>
      <c r="E17" s="35">
        <v>9</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20" s="40" customFormat="1" ht="105.75" customHeight="1" x14ac:dyDescent="0.2">
      <c r="A18" s="41">
        <f t="shared" si="14"/>
        <v>4</v>
      </c>
      <c r="B18" s="33"/>
      <c r="C18" s="34" t="s">
        <v>209</v>
      </c>
      <c r="D18" s="35" t="s">
        <v>23</v>
      </c>
      <c r="E18" s="35">
        <v>8</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0" s="40" customFormat="1" ht="54.75" customHeight="1" x14ac:dyDescent="0.2">
      <c r="A19" s="41">
        <f t="shared" si="14"/>
        <v>5</v>
      </c>
      <c r="B19" s="33"/>
      <c r="C19" s="34" t="s">
        <v>77</v>
      </c>
      <c r="D19" s="35" t="s">
        <v>23</v>
      </c>
      <c r="E19" s="35">
        <v>1</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0" s="40" customFormat="1" ht="17.25" customHeight="1" x14ac:dyDescent="0.2">
      <c r="A20" s="41">
        <f t="shared" si="14"/>
        <v>6</v>
      </c>
      <c r="B20" s="33"/>
      <c r="C20" s="34" t="s">
        <v>230</v>
      </c>
      <c r="D20" s="35" t="s">
        <v>23</v>
      </c>
      <c r="E20" s="35">
        <v>1</v>
      </c>
      <c r="F20" s="36"/>
      <c r="G20" s="37"/>
      <c r="H20" s="38">
        <f t="shared" ref="H20" si="15">ROUND(G20*F20,2)</f>
        <v>0</v>
      </c>
      <c r="I20" s="37"/>
      <c r="J20" s="37"/>
      <c r="K20" s="38">
        <f t="shared" ref="K20" si="16">J20+I20+H20</f>
        <v>0</v>
      </c>
      <c r="L20" s="38">
        <f t="shared" ref="L20" si="17">ROUND(F20*E20,2)</f>
        <v>0</v>
      </c>
      <c r="M20" s="38">
        <f t="shared" ref="M20" si="18">ROUND(H20*E20,2)</f>
        <v>0</v>
      </c>
      <c r="N20" s="38">
        <f t="shared" ref="N20" si="19">ROUND(I20*E20,2)</f>
        <v>0</v>
      </c>
      <c r="O20" s="38">
        <f t="shared" ref="O20" si="20">ROUND(J20*E20,2)</f>
        <v>0</v>
      </c>
      <c r="P20" s="39">
        <f t="shared" ref="P20" si="21">O20+N20+M20</f>
        <v>0</v>
      </c>
    </row>
    <row r="21" spans="1:20" s="40" customFormat="1" ht="17.25" customHeight="1" x14ac:dyDescent="0.2">
      <c r="A21" s="41">
        <f t="shared" si="14"/>
        <v>7</v>
      </c>
      <c r="B21" s="33"/>
      <c r="C21" s="34" t="s">
        <v>150</v>
      </c>
      <c r="D21" s="35" t="s">
        <v>23</v>
      </c>
      <c r="E21" s="35">
        <v>1</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0" s="40" customFormat="1" ht="105.75" customHeight="1" x14ac:dyDescent="0.2">
      <c r="A22" s="41">
        <f t="shared" si="14"/>
        <v>8</v>
      </c>
      <c r="B22" s="33"/>
      <c r="C22" s="34" t="s">
        <v>90</v>
      </c>
      <c r="D22" s="35" t="s">
        <v>23</v>
      </c>
      <c r="E22" s="35">
        <v>10</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0" s="59" customFormat="1" ht="18" customHeight="1" thickBot="1" x14ac:dyDescent="0.25">
      <c r="A23" s="50"/>
      <c r="B23" s="51"/>
      <c r="C23" s="52"/>
      <c r="D23" s="53"/>
      <c r="E23" s="54"/>
      <c r="F23" s="55"/>
      <c r="G23" s="55"/>
      <c r="H23" s="55"/>
      <c r="I23" s="55"/>
      <c r="J23" s="55"/>
      <c r="K23" s="55"/>
      <c r="L23" s="56"/>
      <c r="M23" s="57"/>
      <c r="N23" s="57"/>
      <c r="O23" s="57"/>
      <c r="P23" s="58"/>
    </row>
    <row r="24" spans="1:20" s="59" customFormat="1" ht="18" customHeight="1" thickBot="1" x14ac:dyDescent="0.25">
      <c r="A24" s="60"/>
      <c r="B24" s="61"/>
      <c r="C24" s="62" t="s">
        <v>26</v>
      </c>
      <c r="D24" s="63"/>
      <c r="E24" s="64"/>
      <c r="F24" s="65"/>
      <c r="G24" s="65"/>
      <c r="H24" s="65"/>
      <c r="I24" s="65"/>
      <c r="J24" s="65"/>
      <c r="K24" s="65"/>
      <c r="L24" s="66">
        <f>SUM(L15:L22)</f>
        <v>0</v>
      </c>
      <c r="M24" s="66">
        <f>SUM(M15:M22)</f>
        <v>0</v>
      </c>
      <c r="N24" s="66">
        <f>SUM(N15:N22)</f>
        <v>0</v>
      </c>
      <c r="O24" s="66">
        <f>SUM(O15:O22)</f>
        <v>0</v>
      </c>
      <c r="P24" s="66">
        <f>SUM(P15:P22)</f>
        <v>0</v>
      </c>
    </row>
    <row r="25" spans="1:20" ht="18" customHeight="1" thickBot="1" x14ac:dyDescent="0.25">
      <c r="A25" s="67"/>
      <c r="B25" s="67"/>
      <c r="C25" s="68"/>
      <c r="D25" s="69"/>
      <c r="E25" s="70"/>
      <c r="F25" s="69"/>
      <c r="G25" s="69"/>
      <c r="H25" s="69"/>
      <c r="I25" s="69"/>
      <c r="J25" s="71"/>
      <c r="K25" s="71" t="s">
        <v>27</v>
      </c>
      <c r="L25" s="72"/>
      <c r="M25" s="73"/>
      <c r="N25" s="74">
        <f>ROUND(N24*L25,2)</f>
        <v>0</v>
      </c>
      <c r="O25" s="73"/>
      <c r="P25" s="73">
        <f>N25</f>
        <v>0</v>
      </c>
    </row>
    <row r="26" spans="1:20" ht="14.25" customHeight="1" thickBot="1" x14ac:dyDescent="0.25">
      <c r="A26" s="75"/>
      <c r="B26" s="75"/>
      <c r="C26" s="75"/>
      <c r="D26" s="69"/>
      <c r="E26" s="70"/>
      <c r="F26" s="69"/>
      <c r="G26" s="69"/>
      <c r="H26" s="69"/>
      <c r="I26" s="69"/>
      <c r="J26" s="76"/>
      <c r="K26" s="76"/>
      <c r="L26" s="76" t="s">
        <v>28</v>
      </c>
      <c r="M26" s="77">
        <f>M25+M24</f>
        <v>0</v>
      </c>
      <c r="N26" s="77">
        <f>N25+N24</f>
        <v>0</v>
      </c>
      <c r="O26" s="77">
        <f>O25+O24</f>
        <v>0</v>
      </c>
      <c r="P26" s="77">
        <f>P25+P24</f>
        <v>0</v>
      </c>
      <c r="R26" s="69"/>
    </row>
    <row r="27" spans="1:20" ht="18" customHeight="1" x14ac:dyDescent="0.25">
      <c r="A27" s="78"/>
      <c r="B27" s="78"/>
      <c r="C27" s="79" t="s">
        <v>29</v>
      </c>
      <c r="D27" s="80"/>
      <c r="E27" s="81"/>
      <c r="F27" s="82"/>
      <c r="G27" s="83"/>
      <c r="I27" s="84"/>
      <c r="J27" s="84"/>
      <c r="K27" s="84"/>
      <c r="M27" s="85"/>
      <c r="N27"/>
      <c r="O27"/>
      <c r="P27"/>
      <c r="R27" s="86"/>
    </row>
    <row r="28" spans="1:20" ht="15" x14ac:dyDescent="0.25">
      <c r="C28" s="88"/>
      <c r="D28" s="88" t="s">
        <v>30</v>
      </c>
      <c r="M28" s="85"/>
      <c r="N28"/>
      <c r="O28"/>
      <c r="P28"/>
    </row>
    <row r="29" spans="1:20" ht="15" x14ac:dyDescent="0.25">
      <c r="C29" s="88"/>
      <c r="D29" s="88"/>
      <c r="M29" s="85"/>
      <c r="N29"/>
      <c r="O29"/>
      <c r="P29"/>
    </row>
    <row r="30" spans="1:20" ht="15" x14ac:dyDescent="0.25">
      <c r="C30" s="79" t="s">
        <v>31</v>
      </c>
      <c r="D30" s="88"/>
      <c r="M30" s="85"/>
      <c r="N30"/>
      <c r="O30"/>
      <c r="P30"/>
    </row>
    <row r="31" spans="1:20" ht="15" outlineLevel="1" x14ac:dyDescent="0.25">
      <c r="C31" s="79"/>
      <c r="D31" s="88"/>
      <c r="M31" s="85"/>
      <c r="N31"/>
      <c r="O31"/>
      <c r="P31"/>
      <c r="T31" s="89"/>
    </row>
    <row r="32" spans="1:20" ht="15" outlineLevel="1" x14ac:dyDescent="0.25">
      <c r="C32" s="19"/>
      <c r="D32" s="19"/>
      <c r="E32" s="19"/>
      <c r="F32" s="19"/>
      <c r="G32" s="19"/>
      <c r="M32" s="85"/>
      <c r="N32"/>
      <c r="O32"/>
      <c r="P32"/>
    </row>
    <row r="33" spans="1:16" x14ac:dyDescent="0.2">
      <c r="C33" s="19"/>
      <c r="D33" s="19"/>
      <c r="E33" s="19"/>
      <c r="F33" s="19"/>
      <c r="G33" s="19"/>
      <c r="N33"/>
      <c r="O33"/>
      <c r="P33"/>
    </row>
    <row r="34" spans="1:16" x14ac:dyDescent="0.2">
      <c r="A34" s="90"/>
      <c r="B34" s="90"/>
      <c r="C34" s="79" t="s">
        <v>32</v>
      </c>
      <c r="D34" s="80"/>
      <c r="E34" s="81"/>
      <c r="F34" s="82"/>
      <c r="G34" s="83"/>
      <c r="N34"/>
      <c r="O34"/>
      <c r="P34"/>
    </row>
    <row r="35" spans="1:16" x14ac:dyDescent="0.2">
      <c r="C35" s="88"/>
      <c r="D35" s="88" t="s">
        <v>30</v>
      </c>
      <c r="N35"/>
      <c r="O35"/>
      <c r="P35"/>
    </row>
    <row r="36" spans="1:16" x14ac:dyDescent="0.2">
      <c r="C36" s="79" t="s">
        <v>31</v>
      </c>
      <c r="D36" s="88"/>
    </row>
    <row r="37" spans="1:16" ht="12.75" customHeight="1" x14ac:dyDescent="0.2">
      <c r="A37" s="91"/>
      <c r="B37" s="19"/>
      <c r="C37" s="19"/>
      <c r="D37" s="19"/>
      <c r="E37" s="19"/>
      <c r="F37" s="19"/>
      <c r="G37" s="19"/>
      <c r="H37" s="19"/>
      <c r="I37" s="19"/>
      <c r="J37" s="19"/>
    </row>
    <row r="38" spans="1:16" ht="15" customHeight="1" x14ac:dyDescent="0.2">
      <c r="A38" s="92" t="s">
        <v>33</v>
      </c>
      <c r="B38" s="93"/>
      <c r="C38" s="94"/>
      <c r="D38" s="94"/>
      <c r="E38" s="94"/>
      <c r="F38" s="94"/>
      <c r="G38" s="94"/>
      <c r="H38" s="94"/>
      <c r="I38" s="94"/>
      <c r="J38" s="95"/>
      <c r="K38" s="95"/>
      <c r="L38" s="95"/>
      <c r="M38" s="95"/>
      <c r="N38" s="95"/>
      <c r="O38" s="95"/>
      <c r="P38" s="93"/>
    </row>
    <row r="39" spans="1:16" ht="12.75" customHeight="1" x14ac:dyDescent="0.2">
      <c r="A39" s="96">
        <v>1</v>
      </c>
      <c r="B39" s="185" t="s">
        <v>194</v>
      </c>
      <c r="C39" s="186"/>
      <c r="D39" s="186"/>
      <c r="E39" s="186"/>
      <c r="F39" s="186"/>
      <c r="G39" s="186"/>
      <c r="H39" s="186"/>
      <c r="I39" s="186"/>
      <c r="J39" s="186"/>
      <c r="K39" s="186"/>
      <c r="L39" s="186"/>
      <c r="M39" s="186"/>
      <c r="N39" s="186"/>
      <c r="O39" s="186"/>
      <c r="P39" s="186"/>
    </row>
    <row r="40" spans="1:16" ht="41.25" customHeight="1" x14ac:dyDescent="0.2">
      <c r="A40" s="96">
        <v>2</v>
      </c>
      <c r="B40" s="185" t="s">
        <v>213</v>
      </c>
      <c r="C40" s="186"/>
      <c r="D40" s="186"/>
      <c r="E40" s="186"/>
      <c r="F40" s="186"/>
      <c r="G40" s="186"/>
      <c r="H40" s="186"/>
      <c r="I40" s="186"/>
      <c r="J40" s="186"/>
      <c r="K40" s="186"/>
      <c r="L40" s="186"/>
      <c r="M40" s="186"/>
      <c r="N40" s="186"/>
      <c r="O40" s="186"/>
      <c r="P40" s="186"/>
    </row>
    <row r="41" spans="1:16" ht="12.75" customHeight="1" x14ac:dyDescent="0.2">
      <c r="A41" s="96">
        <v>3</v>
      </c>
      <c r="B41" s="185" t="s">
        <v>196</v>
      </c>
      <c r="C41" s="186"/>
      <c r="D41" s="186"/>
      <c r="E41" s="186"/>
      <c r="F41" s="186"/>
      <c r="G41" s="186"/>
      <c r="H41" s="186"/>
      <c r="I41" s="186"/>
      <c r="J41" s="186"/>
      <c r="K41" s="186"/>
      <c r="L41" s="186"/>
      <c r="M41" s="186"/>
      <c r="N41" s="186"/>
      <c r="O41" s="186"/>
      <c r="P41" s="186"/>
    </row>
    <row r="42" spans="1:16" ht="15.75" customHeight="1" x14ac:dyDescent="0.2">
      <c r="A42" s="96">
        <v>4</v>
      </c>
      <c r="B42" s="185" t="s">
        <v>34</v>
      </c>
      <c r="C42" s="186"/>
      <c r="D42" s="186"/>
      <c r="E42" s="186"/>
      <c r="F42" s="186"/>
      <c r="G42" s="186"/>
      <c r="H42" s="186"/>
      <c r="I42" s="186"/>
      <c r="J42" s="186"/>
      <c r="K42" s="186"/>
      <c r="L42" s="186"/>
      <c r="M42" s="186"/>
      <c r="N42" s="186"/>
      <c r="O42" s="186"/>
      <c r="P42" s="186"/>
    </row>
  </sheetData>
  <sheetProtection selectLockedCells="1" selectUnlockedCells="1"/>
  <mergeCells count="13">
    <mergeCell ref="B39:P39"/>
    <mergeCell ref="B40:P40"/>
    <mergeCell ref="B41:P41"/>
    <mergeCell ref="B42:P42"/>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1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zoomScaleNormal="100" workbookViewId="0">
      <selection activeCell="D10" sqref="D10"/>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81</v>
      </c>
      <c r="B1" s="187"/>
      <c r="C1" s="187"/>
      <c r="D1" s="187"/>
      <c r="E1" s="187"/>
      <c r="F1" s="187"/>
      <c r="G1" s="187"/>
      <c r="H1" s="187"/>
      <c r="I1" s="187"/>
      <c r="J1" s="187"/>
      <c r="K1" s="187"/>
      <c r="L1" s="187"/>
      <c r="M1" s="187"/>
      <c r="N1" s="187"/>
      <c r="O1" s="187"/>
      <c r="P1" s="187"/>
    </row>
    <row r="2" spans="1:16" s="1" customFormat="1" ht="21" customHeight="1" x14ac:dyDescent="0.2">
      <c r="A2" s="188" t="s">
        <v>75</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11"/>
      <c r="E3" s="3"/>
      <c r="F3" s="3"/>
      <c r="G3" s="3"/>
      <c r="H3" s="3"/>
      <c r="I3" s="3"/>
      <c r="J3" s="3"/>
      <c r="K3" s="3"/>
      <c r="L3" s="3"/>
      <c r="M3" s="3"/>
      <c r="N3" s="3"/>
      <c r="O3" s="3"/>
      <c r="P3" s="3"/>
    </row>
    <row r="4" spans="1:16" s="1" customFormat="1" ht="18" customHeight="1" x14ac:dyDescent="0.2">
      <c r="A4" s="2" t="s">
        <v>36</v>
      </c>
      <c r="B4" s="2"/>
      <c r="C4" s="2"/>
      <c r="D4" s="11"/>
      <c r="E4" s="5"/>
      <c r="F4" s="6"/>
      <c r="G4" s="6"/>
      <c r="H4" s="6"/>
      <c r="I4" s="6"/>
      <c r="J4" s="6"/>
      <c r="K4" s="6"/>
      <c r="L4" s="6"/>
      <c r="M4" s="6"/>
      <c r="N4" s="6"/>
      <c r="O4" s="6"/>
      <c r="P4" s="6"/>
    </row>
    <row r="5" spans="1:16" s="1" customFormat="1" ht="18" customHeight="1" x14ac:dyDescent="0.2">
      <c r="A5" s="2" t="s">
        <v>0</v>
      </c>
      <c r="B5" s="2"/>
      <c r="C5" s="2" t="s">
        <v>35</v>
      </c>
      <c r="D5" s="11"/>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11"/>
      <c r="G8" s="6"/>
      <c r="H8" s="6"/>
      <c r="I8" s="6"/>
      <c r="J8" s="6"/>
      <c r="K8" s="6"/>
      <c r="L8" s="11"/>
      <c r="M8" s="6"/>
      <c r="N8" s="161" t="s">
        <v>140</v>
      </c>
      <c r="O8" s="15">
        <f>P47</f>
        <v>0</v>
      </c>
      <c r="P8" s="6"/>
    </row>
    <row r="9" spans="1:16" s="1" customFormat="1" ht="18" customHeight="1" x14ac:dyDescent="0.2">
      <c r="A9" s="12"/>
      <c r="B9" s="12"/>
      <c r="C9" s="13"/>
      <c r="D9" s="14"/>
      <c r="E9" s="5"/>
      <c r="F9" s="11"/>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c r="D14" s="28"/>
      <c r="E14" s="29"/>
      <c r="F14" s="30"/>
      <c r="G14" s="30"/>
      <c r="H14" s="30"/>
      <c r="I14" s="30"/>
      <c r="J14" s="30"/>
      <c r="K14" s="30"/>
      <c r="L14" s="30"/>
      <c r="M14" s="30"/>
      <c r="N14" s="30"/>
      <c r="O14" s="30"/>
      <c r="P14" s="31"/>
    </row>
    <row r="15" spans="1:16" s="40" customFormat="1" ht="79.5" customHeight="1" x14ac:dyDescent="0.2">
      <c r="A15" s="41" t="s">
        <v>22</v>
      </c>
      <c r="B15" s="33"/>
      <c r="C15" s="34" t="s">
        <v>89</v>
      </c>
      <c r="D15" s="35" t="s">
        <v>24</v>
      </c>
      <c r="E15" s="35">
        <v>341</v>
      </c>
      <c r="F15" s="36"/>
      <c r="G15" s="37"/>
      <c r="H15" s="38">
        <f t="shared" ref="H15:H16" si="0">ROUND(G15*F15,2)</f>
        <v>0</v>
      </c>
      <c r="I15" s="37"/>
      <c r="J15" s="37"/>
      <c r="K15" s="38">
        <f t="shared" ref="K15:K16" si="1">J15+I15+H15</f>
        <v>0</v>
      </c>
      <c r="L15" s="38">
        <f t="shared" ref="L15:L16" si="2">ROUND(F15*E15,2)</f>
        <v>0</v>
      </c>
      <c r="M15" s="38">
        <f t="shared" ref="M15:M16" si="3">ROUND(H15*E15,2)</f>
        <v>0</v>
      </c>
      <c r="N15" s="38">
        <f t="shared" ref="N15:N16" si="4">ROUND(I15*E15,2)</f>
        <v>0</v>
      </c>
      <c r="O15" s="38">
        <f t="shared" ref="O15:O16" si="5">ROUND(J15*E15,2)</f>
        <v>0</v>
      </c>
      <c r="P15" s="39">
        <f t="shared" ref="P15:P16" si="6">O15+N15+M15</f>
        <v>0</v>
      </c>
    </row>
    <row r="16" spans="1:16" s="40" customFormat="1" ht="45" customHeight="1" x14ac:dyDescent="0.2">
      <c r="A16" s="41">
        <f>A15+1</f>
        <v>2</v>
      </c>
      <c r="B16" s="33"/>
      <c r="C16" s="34" t="s">
        <v>210</v>
      </c>
      <c r="D16" s="35" t="s">
        <v>24</v>
      </c>
      <c r="E16" s="35">
        <v>17.37</v>
      </c>
      <c r="F16" s="36"/>
      <c r="G16" s="37"/>
      <c r="H16" s="38">
        <f t="shared" si="0"/>
        <v>0</v>
      </c>
      <c r="I16" s="37"/>
      <c r="J16" s="37"/>
      <c r="K16" s="38">
        <f t="shared" si="1"/>
        <v>0</v>
      </c>
      <c r="L16" s="38">
        <f t="shared" si="2"/>
        <v>0</v>
      </c>
      <c r="M16" s="38">
        <f t="shared" si="3"/>
        <v>0</v>
      </c>
      <c r="N16" s="38">
        <f t="shared" si="4"/>
        <v>0</v>
      </c>
      <c r="O16" s="38">
        <f t="shared" si="5"/>
        <v>0</v>
      </c>
      <c r="P16" s="39">
        <f t="shared" si="6"/>
        <v>0</v>
      </c>
    </row>
    <row r="17" spans="1:20" s="40" customFormat="1" ht="72.75" customHeight="1" x14ac:dyDescent="0.2">
      <c r="A17" s="41">
        <f>A16+1</f>
        <v>3</v>
      </c>
      <c r="B17" s="33"/>
      <c r="C17" s="34" t="s">
        <v>92</v>
      </c>
      <c r="D17" s="35" t="s">
        <v>24</v>
      </c>
      <c r="E17" s="35">
        <v>335</v>
      </c>
      <c r="F17" s="36"/>
      <c r="G17" s="37"/>
      <c r="H17" s="38">
        <f t="shared" ref="H17:H43" si="7">ROUND(G17*F17,2)</f>
        <v>0</v>
      </c>
      <c r="I17" s="37"/>
      <c r="J17" s="37"/>
      <c r="K17" s="38">
        <f t="shared" ref="K17:K43" si="8">J17+I17+H17</f>
        <v>0</v>
      </c>
      <c r="L17" s="38">
        <f t="shared" ref="L17:L43" si="9">ROUND(F17*E17,2)</f>
        <v>0</v>
      </c>
      <c r="M17" s="38">
        <f t="shared" ref="M17:M43" si="10">ROUND(H17*E17,2)</f>
        <v>0</v>
      </c>
      <c r="N17" s="38">
        <f t="shared" ref="N17:N43" si="11">ROUND(I17*E17,2)</f>
        <v>0</v>
      </c>
      <c r="O17" s="38">
        <f t="shared" ref="O17:O43" si="12">ROUND(J17*E17,2)</f>
        <v>0</v>
      </c>
      <c r="P17" s="39">
        <f t="shared" ref="P17:P43" si="13">O17+N17+M17</f>
        <v>0</v>
      </c>
    </row>
    <row r="18" spans="1:20" s="40" customFormat="1" ht="22.5" customHeight="1" x14ac:dyDescent="0.2">
      <c r="A18" s="41">
        <f t="shared" ref="A18:A42" si="14">A17+1</f>
        <v>4</v>
      </c>
      <c r="B18" s="33"/>
      <c r="C18" s="34" t="s">
        <v>96</v>
      </c>
      <c r="D18" s="35" t="s">
        <v>25</v>
      </c>
      <c r="E18" s="35">
        <v>295</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20" s="40" customFormat="1" ht="22.5" customHeight="1" x14ac:dyDescent="0.2">
      <c r="A19" s="41">
        <f t="shared" si="14"/>
        <v>5</v>
      </c>
      <c r="B19" s="33"/>
      <c r="C19" s="34" t="s">
        <v>93</v>
      </c>
      <c r="D19" s="35" t="s">
        <v>24</v>
      </c>
      <c r="E19" s="35">
        <v>5</v>
      </c>
      <c r="F19" s="36"/>
      <c r="G19" s="37"/>
      <c r="H19" s="38">
        <f t="shared" si="7"/>
        <v>0</v>
      </c>
      <c r="I19" s="37"/>
      <c r="J19" s="37"/>
      <c r="K19" s="38">
        <f t="shared" si="8"/>
        <v>0</v>
      </c>
      <c r="L19" s="38">
        <f t="shared" si="9"/>
        <v>0</v>
      </c>
      <c r="M19" s="38">
        <f t="shared" si="10"/>
        <v>0</v>
      </c>
      <c r="N19" s="38">
        <f t="shared" si="11"/>
        <v>0</v>
      </c>
      <c r="O19" s="38">
        <f t="shared" si="12"/>
        <v>0</v>
      </c>
      <c r="P19" s="39">
        <f t="shared" si="13"/>
        <v>0</v>
      </c>
    </row>
    <row r="20" spans="1:20" s="40" customFormat="1" ht="22.5" customHeight="1" x14ac:dyDescent="0.2">
      <c r="A20" s="41">
        <f t="shared" si="14"/>
        <v>6</v>
      </c>
      <c r="B20" s="33"/>
      <c r="C20" s="34" t="s">
        <v>94</v>
      </c>
      <c r="D20" s="35" t="s">
        <v>24</v>
      </c>
      <c r="E20" s="35">
        <v>14</v>
      </c>
      <c r="F20" s="36"/>
      <c r="G20" s="37"/>
      <c r="H20" s="38">
        <f t="shared" si="7"/>
        <v>0</v>
      </c>
      <c r="I20" s="37"/>
      <c r="J20" s="37"/>
      <c r="K20" s="38">
        <f t="shared" si="8"/>
        <v>0</v>
      </c>
      <c r="L20" s="38">
        <f t="shared" si="9"/>
        <v>0</v>
      </c>
      <c r="M20" s="38">
        <f t="shared" si="10"/>
        <v>0</v>
      </c>
      <c r="N20" s="38">
        <f t="shared" si="11"/>
        <v>0</v>
      </c>
      <c r="O20" s="38">
        <f t="shared" si="12"/>
        <v>0</v>
      </c>
      <c r="P20" s="39">
        <f t="shared" si="13"/>
        <v>0</v>
      </c>
    </row>
    <row r="21" spans="1:20" s="40" customFormat="1" ht="87" customHeight="1" x14ac:dyDescent="0.2">
      <c r="A21" s="41">
        <f t="shared" si="14"/>
        <v>7</v>
      </c>
      <c r="B21" s="33"/>
      <c r="C21" s="34" t="s">
        <v>99</v>
      </c>
      <c r="D21" s="35" t="s">
        <v>24</v>
      </c>
      <c r="E21" s="35">
        <v>14</v>
      </c>
      <c r="F21" s="36"/>
      <c r="G21" s="37"/>
      <c r="H21" s="38">
        <f t="shared" si="7"/>
        <v>0</v>
      </c>
      <c r="I21" s="37"/>
      <c r="J21" s="37"/>
      <c r="K21" s="38">
        <f t="shared" si="8"/>
        <v>0</v>
      </c>
      <c r="L21" s="38">
        <f t="shared" si="9"/>
        <v>0</v>
      </c>
      <c r="M21" s="38">
        <f t="shared" si="10"/>
        <v>0</v>
      </c>
      <c r="N21" s="38">
        <f t="shared" si="11"/>
        <v>0</v>
      </c>
      <c r="O21" s="38">
        <f t="shared" si="12"/>
        <v>0</v>
      </c>
      <c r="P21" s="39">
        <f t="shared" si="13"/>
        <v>0</v>
      </c>
    </row>
    <row r="22" spans="1:20" s="40" customFormat="1" ht="33.75" customHeight="1" x14ac:dyDescent="0.2">
      <c r="A22" s="41">
        <f t="shared" si="14"/>
        <v>8</v>
      </c>
      <c r="B22" s="33"/>
      <c r="C22" s="34" t="s">
        <v>97</v>
      </c>
      <c r="D22" s="35" t="s">
        <v>24</v>
      </c>
      <c r="E22" s="35">
        <v>150</v>
      </c>
      <c r="F22" s="36"/>
      <c r="G22" s="37"/>
      <c r="H22" s="38">
        <f t="shared" si="7"/>
        <v>0</v>
      </c>
      <c r="I22" s="37"/>
      <c r="J22" s="37"/>
      <c r="K22" s="38">
        <f t="shared" si="8"/>
        <v>0</v>
      </c>
      <c r="L22" s="38">
        <f t="shared" si="9"/>
        <v>0</v>
      </c>
      <c r="M22" s="38">
        <f t="shared" si="10"/>
        <v>0</v>
      </c>
      <c r="N22" s="38">
        <f t="shared" si="11"/>
        <v>0</v>
      </c>
      <c r="O22" s="38">
        <f t="shared" si="12"/>
        <v>0</v>
      </c>
      <c r="P22" s="39">
        <f t="shared" si="13"/>
        <v>0</v>
      </c>
    </row>
    <row r="23" spans="1:20" s="40" customFormat="1" ht="33.75" customHeight="1" x14ac:dyDescent="0.2">
      <c r="A23" s="41">
        <f t="shared" si="14"/>
        <v>9</v>
      </c>
      <c r="B23" s="33"/>
      <c r="C23" s="34" t="s">
        <v>98</v>
      </c>
      <c r="D23" s="35" t="s">
        <v>24</v>
      </c>
      <c r="E23" s="35">
        <v>3.6</v>
      </c>
      <c r="F23" s="36"/>
      <c r="G23" s="37"/>
      <c r="H23" s="38">
        <f t="shared" si="7"/>
        <v>0</v>
      </c>
      <c r="I23" s="37"/>
      <c r="J23" s="37"/>
      <c r="K23" s="38">
        <f t="shared" si="8"/>
        <v>0</v>
      </c>
      <c r="L23" s="38">
        <f t="shared" si="9"/>
        <v>0</v>
      </c>
      <c r="M23" s="38">
        <f t="shared" si="10"/>
        <v>0</v>
      </c>
      <c r="N23" s="38">
        <f t="shared" si="11"/>
        <v>0</v>
      </c>
      <c r="O23" s="38">
        <f t="shared" si="12"/>
        <v>0</v>
      </c>
      <c r="P23" s="39">
        <f t="shared" si="13"/>
        <v>0</v>
      </c>
    </row>
    <row r="24" spans="1:20" s="40" customFormat="1" ht="63.75" customHeight="1" x14ac:dyDescent="0.2">
      <c r="A24" s="41">
        <f t="shared" si="14"/>
        <v>10</v>
      </c>
      <c r="B24" s="33"/>
      <c r="C24" s="34" t="s">
        <v>143</v>
      </c>
      <c r="D24" s="35" t="s">
        <v>24</v>
      </c>
      <c r="E24" s="35">
        <v>835</v>
      </c>
      <c r="F24" s="36"/>
      <c r="G24" s="37"/>
      <c r="H24" s="38">
        <f t="shared" si="7"/>
        <v>0</v>
      </c>
      <c r="I24" s="37"/>
      <c r="J24" s="37"/>
      <c r="K24" s="38">
        <f t="shared" si="8"/>
        <v>0</v>
      </c>
      <c r="L24" s="38">
        <f t="shared" si="9"/>
        <v>0</v>
      </c>
      <c r="M24" s="38">
        <f t="shared" si="10"/>
        <v>0</v>
      </c>
      <c r="N24" s="38">
        <f t="shared" si="11"/>
        <v>0</v>
      </c>
      <c r="O24" s="38">
        <f t="shared" si="12"/>
        <v>0</v>
      </c>
      <c r="P24" s="39">
        <f t="shared" si="13"/>
        <v>0</v>
      </c>
    </row>
    <row r="25" spans="1:20" s="40" customFormat="1" ht="40.5" customHeight="1" x14ac:dyDescent="0.2">
      <c r="A25" s="41">
        <f t="shared" si="14"/>
        <v>11</v>
      </c>
      <c r="B25" s="33"/>
      <c r="C25" s="34" t="s">
        <v>100</v>
      </c>
      <c r="D25" s="35" t="s">
        <v>23</v>
      </c>
      <c r="E25" s="35">
        <v>1</v>
      </c>
      <c r="F25" s="36"/>
      <c r="G25" s="37"/>
      <c r="H25" s="38">
        <f t="shared" si="7"/>
        <v>0</v>
      </c>
      <c r="I25" s="37"/>
      <c r="J25" s="37"/>
      <c r="K25" s="38">
        <f t="shared" si="8"/>
        <v>0</v>
      </c>
      <c r="L25" s="38">
        <f t="shared" si="9"/>
        <v>0</v>
      </c>
      <c r="M25" s="38">
        <f t="shared" si="10"/>
        <v>0</v>
      </c>
      <c r="N25" s="38">
        <f t="shared" si="11"/>
        <v>0</v>
      </c>
      <c r="O25" s="38">
        <f t="shared" si="12"/>
        <v>0</v>
      </c>
      <c r="P25" s="39">
        <f t="shared" si="13"/>
        <v>0</v>
      </c>
    </row>
    <row r="26" spans="1:20" s="40" customFormat="1" ht="40.5" customHeight="1" x14ac:dyDescent="0.2">
      <c r="A26" s="41">
        <f t="shared" si="14"/>
        <v>12</v>
      </c>
      <c r="B26" s="33"/>
      <c r="C26" s="34" t="s">
        <v>220</v>
      </c>
      <c r="D26" s="35" t="s">
        <v>23</v>
      </c>
      <c r="E26" s="35">
        <v>1</v>
      </c>
      <c r="F26" s="36"/>
      <c r="G26" s="37"/>
      <c r="H26" s="38">
        <f t="shared" si="7"/>
        <v>0</v>
      </c>
      <c r="I26" s="37"/>
      <c r="J26" s="37"/>
      <c r="K26" s="38">
        <f t="shared" si="8"/>
        <v>0</v>
      </c>
      <c r="L26" s="38">
        <f t="shared" si="9"/>
        <v>0</v>
      </c>
      <c r="M26" s="38">
        <f t="shared" si="10"/>
        <v>0</v>
      </c>
      <c r="N26" s="38">
        <f t="shared" si="11"/>
        <v>0</v>
      </c>
      <c r="O26" s="38">
        <f t="shared" si="12"/>
        <v>0</v>
      </c>
      <c r="P26" s="39">
        <f t="shared" si="13"/>
        <v>0</v>
      </c>
    </row>
    <row r="27" spans="1:20" s="40" customFormat="1" ht="40.5" customHeight="1" x14ac:dyDescent="0.2">
      <c r="A27" s="41">
        <f t="shared" si="14"/>
        <v>13</v>
      </c>
      <c r="B27" s="33"/>
      <c r="C27" s="34" t="s">
        <v>141</v>
      </c>
      <c r="D27" s="35" t="s">
        <v>23</v>
      </c>
      <c r="E27" s="35">
        <v>1</v>
      </c>
      <c r="F27" s="36"/>
      <c r="G27" s="37"/>
      <c r="H27" s="38">
        <f t="shared" si="7"/>
        <v>0</v>
      </c>
      <c r="I27" s="37"/>
      <c r="J27" s="37"/>
      <c r="K27" s="38">
        <f t="shared" si="8"/>
        <v>0</v>
      </c>
      <c r="L27" s="38">
        <f t="shared" si="9"/>
        <v>0</v>
      </c>
      <c r="M27" s="38">
        <f t="shared" si="10"/>
        <v>0</v>
      </c>
      <c r="N27" s="38">
        <f t="shared" si="11"/>
        <v>0</v>
      </c>
      <c r="O27" s="38">
        <f t="shared" si="12"/>
        <v>0</v>
      </c>
      <c r="P27" s="39">
        <f t="shared" si="13"/>
        <v>0</v>
      </c>
    </row>
    <row r="28" spans="1:20" s="40" customFormat="1" ht="40.5" customHeight="1" x14ac:dyDescent="0.2">
      <c r="A28" s="41">
        <f t="shared" si="14"/>
        <v>14</v>
      </c>
      <c r="B28" s="33"/>
      <c r="C28" s="34" t="s">
        <v>222</v>
      </c>
      <c r="D28" s="35" t="s">
        <v>23</v>
      </c>
      <c r="E28" s="35">
        <v>1</v>
      </c>
      <c r="F28" s="36"/>
      <c r="G28" s="37"/>
      <c r="H28" s="38">
        <f t="shared" ref="H28" si="15">ROUND(G28*F28,2)</f>
        <v>0</v>
      </c>
      <c r="I28" s="37"/>
      <c r="J28" s="37"/>
      <c r="K28" s="38">
        <f t="shared" ref="K28" si="16">J28+I28+H28</f>
        <v>0</v>
      </c>
      <c r="L28" s="38">
        <f t="shared" ref="L28" si="17">ROUND(F28*E28,2)</f>
        <v>0</v>
      </c>
      <c r="M28" s="38">
        <f t="shared" ref="M28" si="18">ROUND(H28*E28,2)</f>
        <v>0</v>
      </c>
      <c r="N28" s="38">
        <f t="shared" ref="N28" si="19">ROUND(I28*E28,2)</f>
        <v>0</v>
      </c>
      <c r="O28" s="38">
        <f t="shared" ref="O28" si="20">ROUND(J28*E28,2)</f>
        <v>0</v>
      </c>
      <c r="P28" s="39">
        <f t="shared" ref="P28" si="21">O28+N28+M28</f>
        <v>0</v>
      </c>
    </row>
    <row r="29" spans="1:20" s="45" customFormat="1" ht="63.75" customHeight="1" x14ac:dyDescent="0.2">
      <c r="A29" s="41">
        <f t="shared" si="14"/>
        <v>15</v>
      </c>
      <c r="B29" s="44"/>
      <c r="C29" s="34" t="s">
        <v>161</v>
      </c>
      <c r="D29" s="35" t="s">
        <v>23</v>
      </c>
      <c r="E29" s="35">
        <v>20</v>
      </c>
      <c r="F29" s="36"/>
      <c r="G29" s="37"/>
      <c r="H29" s="38">
        <f t="shared" si="7"/>
        <v>0</v>
      </c>
      <c r="I29" s="37"/>
      <c r="J29" s="37"/>
      <c r="K29" s="38">
        <f t="shared" si="8"/>
        <v>0</v>
      </c>
      <c r="L29" s="38">
        <f t="shared" si="9"/>
        <v>0</v>
      </c>
      <c r="M29" s="38">
        <f t="shared" si="10"/>
        <v>0</v>
      </c>
      <c r="N29" s="38">
        <f t="shared" si="11"/>
        <v>0</v>
      </c>
      <c r="O29" s="38">
        <f t="shared" si="12"/>
        <v>0</v>
      </c>
      <c r="P29" s="39">
        <f t="shared" si="13"/>
        <v>0</v>
      </c>
      <c r="Q29" s="40"/>
      <c r="R29" s="40"/>
      <c r="S29" s="48"/>
      <c r="T29" s="48"/>
    </row>
    <row r="30" spans="1:20" s="45" customFormat="1" ht="48.75" customHeight="1" x14ac:dyDescent="0.2">
      <c r="A30" s="41">
        <f t="shared" si="14"/>
        <v>16</v>
      </c>
      <c r="B30" s="44"/>
      <c r="C30" s="34" t="s">
        <v>221</v>
      </c>
      <c r="D30" s="35" t="s">
        <v>23</v>
      </c>
      <c r="E30" s="35">
        <v>1</v>
      </c>
      <c r="F30" s="36"/>
      <c r="G30" s="37"/>
      <c r="H30" s="38">
        <f t="shared" si="7"/>
        <v>0</v>
      </c>
      <c r="I30" s="37"/>
      <c r="J30" s="37"/>
      <c r="K30" s="38">
        <f t="shared" si="8"/>
        <v>0</v>
      </c>
      <c r="L30" s="38">
        <f t="shared" si="9"/>
        <v>0</v>
      </c>
      <c r="M30" s="38">
        <f t="shared" si="10"/>
        <v>0</v>
      </c>
      <c r="N30" s="38">
        <f t="shared" si="11"/>
        <v>0</v>
      </c>
      <c r="O30" s="38">
        <f t="shared" si="12"/>
        <v>0</v>
      </c>
      <c r="P30" s="39">
        <f t="shared" si="13"/>
        <v>0</v>
      </c>
      <c r="Q30" s="40"/>
      <c r="R30" s="40"/>
      <c r="S30" s="48"/>
      <c r="T30" s="48"/>
    </row>
    <row r="31" spans="1:20" s="40" customFormat="1" ht="64.5" customHeight="1" x14ac:dyDescent="0.2">
      <c r="A31" s="41">
        <f t="shared" si="14"/>
        <v>17</v>
      </c>
      <c r="B31" s="33"/>
      <c r="C31" s="34" t="s">
        <v>224</v>
      </c>
      <c r="D31" s="35" t="s">
        <v>23</v>
      </c>
      <c r="E31" s="35">
        <v>2</v>
      </c>
      <c r="F31" s="36"/>
      <c r="G31" s="37"/>
      <c r="H31" s="38">
        <f t="shared" si="7"/>
        <v>0</v>
      </c>
      <c r="I31" s="37"/>
      <c r="J31" s="37"/>
      <c r="K31" s="38">
        <f t="shared" si="8"/>
        <v>0</v>
      </c>
      <c r="L31" s="38">
        <f t="shared" si="9"/>
        <v>0</v>
      </c>
      <c r="M31" s="38">
        <f t="shared" si="10"/>
        <v>0</v>
      </c>
      <c r="N31" s="38">
        <f t="shared" si="11"/>
        <v>0</v>
      </c>
      <c r="O31" s="38">
        <f t="shared" si="12"/>
        <v>0</v>
      </c>
      <c r="P31" s="39">
        <f t="shared" si="13"/>
        <v>0</v>
      </c>
    </row>
    <row r="32" spans="1:20" s="40" customFormat="1" ht="64.5" customHeight="1" x14ac:dyDescent="0.2">
      <c r="A32" s="41">
        <f t="shared" si="14"/>
        <v>18</v>
      </c>
      <c r="B32" s="33"/>
      <c r="C32" s="34" t="s">
        <v>225</v>
      </c>
      <c r="D32" s="35" t="s">
        <v>23</v>
      </c>
      <c r="E32" s="35">
        <v>1</v>
      </c>
      <c r="F32" s="36"/>
      <c r="G32" s="37"/>
      <c r="H32" s="38">
        <f t="shared" ref="H32" si="22">ROUND(G32*F32,2)</f>
        <v>0</v>
      </c>
      <c r="I32" s="37"/>
      <c r="J32" s="37"/>
      <c r="K32" s="38">
        <f t="shared" ref="K32" si="23">J32+I32+H32</f>
        <v>0</v>
      </c>
      <c r="L32" s="38">
        <f t="shared" ref="L32" si="24">ROUND(F32*E32,2)</f>
        <v>0</v>
      </c>
      <c r="M32" s="38">
        <f t="shared" ref="M32" si="25">ROUND(H32*E32,2)</f>
        <v>0</v>
      </c>
      <c r="N32" s="38">
        <f t="shared" ref="N32" si="26">ROUND(I32*E32,2)</f>
        <v>0</v>
      </c>
      <c r="O32" s="38">
        <f t="shared" ref="O32" si="27">ROUND(J32*E32,2)</f>
        <v>0</v>
      </c>
      <c r="P32" s="39">
        <f t="shared" ref="P32" si="28">O32+N32+M32</f>
        <v>0</v>
      </c>
    </row>
    <row r="33" spans="1:18" s="40" customFormat="1" ht="65.25" customHeight="1" x14ac:dyDescent="0.2">
      <c r="A33" s="41">
        <f t="shared" si="14"/>
        <v>19</v>
      </c>
      <c r="B33" s="33"/>
      <c r="C33" s="34" t="s">
        <v>223</v>
      </c>
      <c r="D33" s="35" t="s">
        <v>23</v>
      </c>
      <c r="E33" s="35">
        <v>1</v>
      </c>
      <c r="F33" s="36"/>
      <c r="G33" s="37"/>
      <c r="H33" s="38">
        <f t="shared" ref="H33" si="29">ROUND(G33*F33,2)</f>
        <v>0</v>
      </c>
      <c r="I33" s="37"/>
      <c r="J33" s="37"/>
      <c r="K33" s="38">
        <f t="shared" ref="K33" si="30">J33+I33+H33</f>
        <v>0</v>
      </c>
      <c r="L33" s="38">
        <f t="shared" ref="L33" si="31">ROUND(F33*E33,2)</f>
        <v>0</v>
      </c>
      <c r="M33" s="38">
        <f t="shared" ref="M33" si="32">ROUND(H33*E33,2)</f>
        <v>0</v>
      </c>
      <c r="N33" s="38">
        <f t="shared" ref="N33" si="33">ROUND(I33*E33,2)</f>
        <v>0</v>
      </c>
      <c r="O33" s="38">
        <f t="shared" ref="O33" si="34">ROUND(J33*E33,2)</f>
        <v>0</v>
      </c>
      <c r="P33" s="39">
        <f t="shared" ref="P33" si="35">O33+N33+M33</f>
        <v>0</v>
      </c>
    </row>
    <row r="34" spans="1:18" s="40" customFormat="1" ht="40.5" customHeight="1" x14ac:dyDescent="0.2">
      <c r="A34" s="41">
        <f t="shared" si="14"/>
        <v>20</v>
      </c>
      <c r="B34" s="33"/>
      <c r="C34" s="34" t="s">
        <v>95</v>
      </c>
      <c r="D34" s="35" t="s">
        <v>23</v>
      </c>
      <c r="E34" s="35">
        <v>19</v>
      </c>
      <c r="F34" s="36"/>
      <c r="G34" s="37"/>
      <c r="H34" s="38">
        <f t="shared" si="7"/>
        <v>0</v>
      </c>
      <c r="I34" s="37"/>
      <c r="J34" s="37"/>
      <c r="K34" s="38">
        <f t="shared" si="8"/>
        <v>0</v>
      </c>
      <c r="L34" s="38">
        <f t="shared" si="9"/>
        <v>0</v>
      </c>
      <c r="M34" s="38">
        <f t="shared" si="10"/>
        <v>0</v>
      </c>
      <c r="N34" s="38">
        <f t="shared" si="11"/>
        <v>0</v>
      </c>
      <c r="O34" s="38">
        <f t="shared" si="12"/>
        <v>0</v>
      </c>
      <c r="P34" s="39">
        <f t="shared" si="13"/>
        <v>0</v>
      </c>
    </row>
    <row r="35" spans="1:18" s="40" customFormat="1" ht="40.5" customHeight="1" x14ac:dyDescent="0.2">
      <c r="A35" s="41">
        <f t="shared" si="14"/>
        <v>21</v>
      </c>
      <c r="B35" s="33"/>
      <c r="C35" s="34" t="s">
        <v>219</v>
      </c>
      <c r="D35" s="35" t="s">
        <v>23</v>
      </c>
      <c r="E35" s="35">
        <v>1</v>
      </c>
      <c r="F35" s="36"/>
      <c r="G35" s="37"/>
      <c r="H35" s="38">
        <f t="shared" si="7"/>
        <v>0</v>
      </c>
      <c r="I35" s="37"/>
      <c r="J35" s="37"/>
      <c r="K35" s="38">
        <f t="shared" si="8"/>
        <v>0</v>
      </c>
      <c r="L35" s="38">
        <f t="shared" si="9"/>
        <v>0</v>
      </c>
      <c r="M35" s="38">
        <f t="shared" si="10"/>
        <v>0</v>
      </c>
      <c r="N35" s="38">
        <f t="shared" si="11"/>
        <v>0</v>
      </c>
      <c r="O35" s="38">
        <f t="shared" si="12"/>
        <v>0</v>
      </c>
      <c r="P35" s="39">
        <f t="shared" si="13"/>
        <v>0</v>
      </c>
    </row>
    <row r="36" spans="1:18" s="40" customFormat="1" ht="40.5" customHeight="1" x14ac:dyDescent="0.2">
      <c r="A36" s="41">
        <f t="shared" si="14"/>
        <v>22</v>
      </c>
      <c r="B36" s="33"/>
      <c r="C36" s="34" t="s">
        <v>218</v>
      </c>
      <c r="D36" s="35" t="s">
        <v>23</v>
      </c>
      <c r="E36" s="35">
        <v>1</v>
      </c>
      <c r="F36" s="36"/>
      <c r="G36" s="37"/>
      <c r="H36" s="38">
        <f t="shared" ref="H36" si="36">ROUND(G36*F36,2)</f>
        <v>0</v>
      </c>
      <c r="I36" s="37"/>
      <c r="J36" s="37"/>
      <c r="K36" s="38">
        <f t="shared" ref="K36" si="37">J36+I36+H36</f>
        <v>0</v>
      </c>
      <c r="L36" s="38">
        <f t="shared" ref="L36" si="38">ROUND(F36*E36,2)</f>
        <v>0</v>
      </c>
      <c r="M36" s="38">
        <f t="shared" ref="M36" si="39">ROUND(H36*E36,2)</f>
        <v>0</v>
      </c>
      <c r="N36" s="38">
        <f t="shared" ref="N36" si="40">ROUND(I36*E36,2)</f>
        <v>0</v>
      </c>
      <c r="O36" s="38">
        <f t="shared" ref="O36" si="41">ROUND(J36*E36,2)</f>
        <v>0</v>
      </c>
      <c r="P36" s="39">
        <f t="shared" ref="P36" si="42">O36+N36+M36</f>
        <v>0</v>
      </c>
    </row>
    <row r="37" spans="1:18" s="40" customFormat="1" ht="40.5" customHeight="1" x14ac:dyDescent="0.2">
      <c r="A37" s="41">
        <f t="shared" si="14"/>
        <v>23</v>
      </c>
      <c r="B37" s="33"/>
      <c r="C37" s="34" t="s">
        <v>199</v>
      </c>
      <c r="D37" s="35" t="s">
        <v>23</v>
      </c>
      <c r="E37" s="35">
        <v>24</v>
      </c>
      <c r="F37" s="36"/>
      <c r="G37" s="37"/>
      <c r="H37" s="38">
        <f t="shared" ref="H37" si="43">ROUND(G37*F37,2)</f>
        <v>0</v>
      </c>
      <c r="I37" s="37"/>
      <c r="J37" s="37"/>
      <c r="K37" s="38">
        <f t="shared" ref="K37" si="44">J37+I37+H37</f>
        <v>0</v>
      </c>
      <c r="L37" s="38">
        <f t="shared" ref="L37" si="45">ROUND(F37*E37,2)</f>
        <v>0</v>
      </c>
      <c r="M37" s="38">
        <f t="shared" ref="M37" si="46">ROUND(H37*E37,2)</f>
        <v>0</v>
      </c>
      <c r="N37" s="38">
        <f t="shared" ref="N37" si="47">ROUND(I37*E37,2)</f>
        <v>0</v>
      </c>
      <c r="O37" s="38">
        <f t="shared" ref="O37" si="48">ROUND(J37*E37,2)</f>
        <v>0</v>
      </c>
      <c r="P37" s="39">
        <f t="shared" ref="P37" si="49">O37+N37+M37</f>
        <v>0</v>
      </c>
    </row>
    <row r="38" spans="1:18" s="40" customFormat="1" ht="40.5" customHeight="1" x14ac:dyDescent="0.2">
      <c r="A38" s="41">
        <f t="shared" si="14"/>
        <v>24</v>
      </c>
      <c r="B38" s="33"/>
      <c r="C38" s="34" t="s">
        <v>148</v>
      </c>
      <c r="D38" s="35" t="s">
        <v>23</v>
      </c>
      <c r="E38" s="35">
        <v>1</v>
      </c>
      <c r="F38" s="36"/>
      <c r="G38" s="37"/>
      <c r="H38" s="38">
        <f t="shared" si="7"/>
        <v>0</v>
      </c>
      <c r="I38" s="37"/>
      <c r="J38" s="37"/>
      <c r="K38" s="38">
        <f t="shared" si="8"/>
        <v>0</v>
      </c>
      <c r="L38" s="38">
        <f t="shared" si="9"/>
        <v>0</v>
      </c>
      <c r="M38" s="38">
        <f t="shared" si="10"/>
        <v>0</v>
      </c>
      <c r="N38" s="38">
        <f t="shared" si="11"/>
        <v>0</v>
      </c>
      <c r="O38" s="38">
        <f t="shared" si="12"/>
        <v>0</v>
      </c>
      <c r="P38" s="39">
        <f t="shared" si="13"/>
        <v>0</v>
      </c>
    </row>
    <row r="39" spans="1:18" s="40" customFormat="1" ht="112.5" customHeight="1" x14ac:dyDescent="0.2">
      <c r="A39" s="41">
        <f t="shared" si="14"/>
        <v>25</v>
      </c>
      <c r="B39" s="33"/>
      <c r="C39" s="34" t="s">
        <v>145</v>
      </c>
      <c r="D39" s="35" t="s">
        <v>24</v>
      </c>
      <c r="E39" s="35">
        <f>(5.25*2+5.53*2)*2.47</f>
        <v>53.253200000000007</v>
      </c>
      <c r="F39" s="36"/>
      <c r="G39" s="37"/>
      <c r="H39" s="38">
        <f t="shared" si="7"/>
        <v>0</v>
      </c>
      <c r="I39" s="37"/>
      <c r="J39" s="37"/>
      <c r="K39" s="38">
        <f t="shared" si="8"/>
        <v>0</v>
      </c>
      <c r="L39" s="38">
        <f t="shared" si="9"/>
        <v>0</v>
      </c>
      <c r="M39" s="38">
        <f t="shared" si="10"/>
        <v>0</v>
      </c>
      <c r="N39" s="38">
        <f t="shared" si="11"/>
        <v>0</v>
      </c>
      <c r="O39" s="38">
        <f t="shared" si="12"/>
        <v>0</v>
      </c>
      <c r="P39" s="39">
        <f t="shared" si="13"/>
        <v>0</v>
      </c>
    </row>
    <row r="40" spans="1:18" s="40" customFormat="1" ht="66.75" customHeight="1" x14ac:dyDescent="0.2">
      <c r="A40" s="41">
        <f t="shared" si="14"/>
        <v>26</v>
      </c>
      <c r="B40" s="33"/>
      <c r="C40" s="34" t="s">
        <v>146</v>
      </c>
      <c r="D40" s="35" t="s">
        <v>24</v>
      </c>
      <c r="E40" s="35">
        <v>30</v>
      </c>
      <c r="F40" s="36"/>
      <c r="G40" s="37"/>
      <c r="H40" s="38">
        <f t="shared" si="7"/>
        <v>0</v>
      </c>
      <c r="I40" s="37"/>
      <c r="J40" s="37"/>
      <c r="K40" s="38">
        <f t="shared" si="8"/>
        <v>0</v>
      </c>
      <c r="L40" s="38">
        <f t="shared" si="9"/>
        <v>0</v>
      </c>
      <c r="M40" s="38">
        <f t="shared" si="10"/>
        <v>0</v>
      </c>
      <c r="N40" s="38">
        <f t="shared" si="11"/>
        <v>0</v>
      </c>
      <c r="O40" s="38">
        <f t="shared" si="12"/>
        <v>0</v>
      </c>
      <c r="P40" s="39">
        <f t="shared" si="13"/>
        <v>0</v>
      </c>
    </row>
    <row r="41" spans="1:18" s="40" customFormat="1" ht="44.25" customHeight="1" x14ac:dyDescent="0.2">
      <c r="A41" s="41">
        <f t="shared" si="14"/>
        <v>27</v>
      </c>
      <c r="B41" s="33"/>
      <c r="C41" s="34" t="s">
        <v>144</v>
      </c>
      <c r="D41" s="35" t="s">
        <v>24</v>
      </c>
      <c r="E41" s="35">
        <v>3</v>
      </c>
      <c r="F41" s="36"/>
      <c r="G41" s="37"/>
      <c r="H41" s="38">
        <f t="shared" si="7"/>
        <v>0</v>
      </c>
      <c r="I41" s="37"/>
      <c r="J41" s="37"/>
      <c r="K41" s="38">
        <f t="shared" si="8"/>
        <v>0</v>
      </c>
      <c r="L41" s="38">
        <f t="shared" si="9"/>
        <v>0</v>
      </c>
      <c r="M41" s="38">
        <f t="shared" si="10"/>
        <v>0</v>
      </c>
      <c r="N41" s="38">
        <f t="shared" si="11"/>
        <v>0</v>
      </c>
      <c r="O41" s="38">
        <f t="shared" si="12"/>
        <v>0</v>
      </c>
      <c r="P41" s="39">
        <f t="shared" si="13"/>
        <v>0</v>
      </c>
    </row>
    <row r="42" spans="1:18" s="40" customFormat="1" ht="44.25" customHeight="1" x14ac:dyDescent="0.2">
      <c r="A42" s="41">
        <f t="shared" si="14"/>
        <v>28</v>
      </c>
      <c r="B42" s="33"/>
      <c r="C42" s="34" t="s">
        <v>200</v>
      </c>
      <c r="D42" s="35" t="s">
        <v>24</v>
      </c>
      <c r="E42" s="35">
        <v>335</v>
      </c>
      <c r="F42" s="36"/>
      <c r="G42" s="37"/>
      <c r="H42" s="38">
        <f t="shared" si="7"/>
        <v>0</v>
      </c>
      <c r="I42" s="37"/>
      <c r="J42" s="37"/>
      <c r="K42" s="38">
        <f t="shared" si="8"/>
        <v>0</v>
      </c>
      <c r="L42" s="38">
        <f t="shared" si="9"/>
        <v>0</v>
      </c>
      <c r="M42" s="38">
        <f t="shared" si="10"/>
        <v>0</v>
      </c>
      <c r="N42" s="38">
        <f t="shared" si="11"/>
        <v>0</v>
      </c>
      <c r="O42" s="38">
        <f t="shared" si="12"/>
        <v>0</v>
      </c>
      <c r="P42" s="39">
        <f t="shared" si="13"/>
        <v>0</v>
      </c>
    </row>
    <row r="43" spans="1:18" s="40" customFormat="1" ht="35.25" customHeight="1" x14ac:dyDescent="0.2">
      <c r="A43" s="41">
        <f t="shared" ref="A43" si="50">A42+1</f>
        <v>29</v>
      </c>
      <c r="B43" s="33"/>
      <c r="C43" s="34" t="s">
        <v>88</v>
      </c>
      <c r="D43" s="35" t="s">
        <v>23</v>
      </c>
      <c r="E43" s="35">
        <v>1</v>
      </c>
      <c r="F43" s="36"/>
      <c r="G43" s="37"/>
      <c r="H43" s="38">
        <f t="shared" si="7"/>
        <v>0</v>
      </c>
      <c r="I43" s="37"/>
      <c r="J43" s="37"/>
      <c r="K43" s="38">
        <f t="shared" si="8"/>
        <v>0</v>
      </c>
      <c r="L43" s="38">
        <f t="shared" si="9"/>
        <v>0</v>
      </c>
      <c r="M43" s="38">
        <f t="shared" si="10"/>
        <v>0</v>
      </c>
      <c r="N43" s="38">
        <f t="shared" si="11"/>
        <v>0</v>
      </c>
      <c r="O43" s="38">
        <f t="shared" si="12"/>
        <v>0</v>
      </c>
      <c r="P43" s="39">
        <f t="shared" si="13"/>
        <v>0</v>
      </c>
    </row>
    <row r="44" spans="1:18" s="59" customFormat="1" ht="18" customHeight="1" thickBot="1" x14ac:dyDescent="0.25">
      <c r="A44" s="50"/>
      <c r="B44" s="51"/>
      <c r="C44" s="52"/>
      <c r="D44" s="53"/>
      <c r="E44" s="54"/>
      <c r="F44" s="55"/>
      <c r="G44" s="55"/>
      <c r="H44" s="55"/>
      <c r="I44" s="55"/>
      <c r="J44" s="55"/>
      <c r="K44" s="55"/>
      <c r="L44" s="56"/>
      <c r="M44" s="57"/>
      <c r="N44" s="57"/>
      <c r="O44" s="57"/>
      <c r="P44" s="58"/>
    </row>
    <row r="45" spans="1:18" s="59" customFormat="1" ht="18" customHeight="1" thickBot="1" x14ac:dyDescent="0.25">
      <c r="A45" s="60"/>
      <c r="B45" s="61"/>
      <c r="C45" s="62" t="s">
        <v>26</v>
      </c>
      <c r="D45" s="63"/>
      <c r="E45" s="64"/>
      <c r="F45" s="65"/>
      <c r="G45" s="65"/>
      <c r="H45" s="65"/>
      <c r="I45" s="65"/>
      <c r="J45" s="65"/>
      <c r="K45" s="65"/>
      <c r="L45" s="66">
        <f>SUM(L15:L43)</f>
        <v>0</v>
      </c>
      <c r="M45" s="66">
        <f>SUM(M15:M43)</f>
        <v>0</v>
      </c>
      <c r="N45" s="66">
        <f>SUM(N15:N43)</f>
        <v>0</v>
      </c>
      <c r="O45" s="66">
        <f>SUM(O15:O43)</f>
        <v>0</v>
      </c>
      <c r="P45" s="66">
        <f>SUM(P15:P43)</f>
        <v>0</v>
      </c>
    </row>
    <row r="46" spans="1:18" ht="18" customHeight="1" thickBot="1" x14ac:dyDescent="0.25">
      <c r="A46" s="67"/>
      <c r="B46" s="67"/>
      <c r="C46" s="68"/>
      <c r="D46" s="69"/>
      <c r="E46" s="70"/>
      <c r="F46" s="69"/>
      <c r="G46" s="69"/>
      <c r="H46" s="69"/>
      <c r="I46" s="69"/>
      <c r="J46" s="71"/>
      <c r="K46" s="71" t="s">
        <v>27</v>
      </c>
      <c r="L46" s="72"/>
      <c r="M46" s="73"/>
      <c r="N46" s="74">
        <f>ROUND(N45*L46,2)</f>
        <v>0</v>
      </c>
      <c r="O46" s="73"/>
      <c r="P46" s="73">
        <f>N46</f>
        <v>0</v>
      </c>
    </row>
    <row r="47" spans="1:18" ht="14.25" customHeight="1" thickBot="1" x14ac:dyDescent="0.25">
      <c r="A47" s="75"/>
      <c r="B47" s="75"/>
      <c r="C47" s="75"/>
      <c r="D47" s="69"/>
      <c r="E47" s="70"/>
      <c r="F47" s="69"/>
      <c r="G47" s="69"/>
      <c r="H47" s="69"/>
      <c r="I47" s="69"/>
      <c r="J47" s="76"/>
      <c r="K47" s="76"/>
      <c r="L47" s="76" t="s">
        <v>28</v>
      </c>
      <c r="M47" s="77">
        <f>M46+M45</f>
        <v>0</v>
      </c>
      <c r="N47" s="77">
        <f>N46+N45</f>
        <v>0</v>
      </c>
      <c r="O47" s="77">
        <f>O46+O45</f>
        <v>0</v>
      </c>
      <c r="P47" s="77">
        <f>P46+P45</f>
        <v>0</v>
      </c>
      <c r="R47" s="69"/>
    </row>
    <row r="48" spans="1:18" ht="18" customHeight="1" x14ac:dyDescent="0.25">
      <c r="A48" s="78"/>
      <c r="B48" s="78"/>
      <c r="C48" s="79" t="s">
        <v>29</v>
      </c>
      <c r="D48" s="80"/>
      <c r="E48" s="81"/>
      <c r="F48" s="82"/>
      <c r="G48" s="83"/>
      <c r="I48" s="84"/>
      <c r="J48" s="84"/>
      <c r="K48" s="84"/>
      <c r="M48" s="85"/>
      <c r="N48"/>
      <c r="O48"/>
      <c r="P48"/>
      <c r="R48" s="86"/>
    </row>
    <row r="49" spans="1:20" ht="15" x14ac:dyDescent="0.25">
      <c r="C49" s="88"/>
      <c r="D49" s="88" t="s">
        <v>30</v>
      </c>
      <c r="M49" s="85"/>
      <c r="N49"/>
      <c r="O49"/>
      <c r="P49"/>
    </row>
    <row r="50" spans="1:20" ht="15" x14ac:dyDescent="0.25">
      <c r="C50" s="88"/>
      <c r="D50" s="88"/>
      <c r="M50" s="85"/>
      <c r="N50"/>
      <c r="O50"/>
      <c r="P50"/>
    </row>
    <row r="51" spans="1:20" ht="15" x14ac:dyDescent="0.25">
      <c r="C51" s="79" t="s">
        <v>31</v>
      </c>
      <c r="D51" s="88"/>
      <c r="M51" s="85"/>
      <c r="N51"/>
      <c r="O51"/>
      <c r="P51"/>
    </row>
    <row r="52" spans="1:20" ht="15" outlineLevel="1" x14ac:dyDescent="0.25">
      <c r="C52" s="79"/>
      <c r="D52" s="88"/>
      <c r="M52" s="85"/>
      <c r="N52"/>
      <c r="O52"/>
      <c r="P52"/>
      <c r="T52" s="89"/>
    </row>
    <row r="53" spans="1:20" ht="15" outlineLevel="1" x14ac:dyDescent="0.25">
      <c r="C53" s="19"/>
      <c r="D53" s="19"/>
      <c r="E53" s="19"/>
      <c r="F53" s="19"/>
      <c r="G53" s="19"/>
      <c r="M53" s="85"/>
      <c r="N53"/>
      <c r="O53"/>
      <c r="P53"/>
    </row>
    <row r="54" spans="1:20" x14ac:dyDescent="0.2">
      <c r="C54" s="19"/>
      <c r="D54" s="19"/>
      <c r="E54" s="19"/>
      <c r="F54" s="19"/>
      <c r="G54" s="19"/>
      <c r="N54"/>
      <c r="O54"/>
      <c r="P54"/>
    </row>
    <row r="55" spans="1:20" x14ac:dyDescent="0.2">
      <c r="A55" s="90"/>
      <c r="B55" s="90"/>
      <c r="C55" s="79" t="s">
        <v>32</v>
      </c>
      <c r="D55" s="80"/>
      <c r="E55" s="81"/>
      <c r="F55" s="82"/>
      <c r="G55" s="83"/>
      <c r="N55"/>
      <c r="O55"/>
      <c r="P55"/>
    </row>
    <row r="56" spans="1:20" x14ac:dyDescent="0.2">
      <c r="C56" s="88"/>
      <c r="D56" s="88" t="s">
        <v>30</v>
      </c>
      <c r="N56"/>
      <c r="O56"/>
      <c r="P56"/>
    </row>
    <row r="57" spans="1:20" x14ac:dyDescent="0.2">
      <c r="C57" s="79" t="s">
        <v>31</v>
      </c>
      <c r="D57" s="88"/>
    </row>
    <row r="58" spans="1:20" ht="12.75" customHeight="1" x14ac:dyDescent="0.2">
      <c r="A58" s="91"/>
      <c r="B58" s="19"/>
      <c r="C58" s="19"/>
      <c r="D58" s="19"/>
      <c r="E58" s="19"/>
      <c r="F58" s="19"/>
      <c r="G58" s="19"/>
      <c r="H58" s="19"/>
      <c r="I58" s="19"/>
      <c r="J58" s="19"/>
    </row>
    <row r="59" spans="1:20" ht="15" customHeight="1" x14ac:dyDescent="0.2">
      <c r="A59" s="92" t="s">
        <v>33</v>
      </c>
      <c r="B59" s="93"/>
      <c r="C59" s="94"/>
      <c r="D59" s="94"/>
      <c r="E59" s="94"/>
      <c r="F59" s="94"/>
      <c r="G59" s="94"/>
      <c r="H59" s="94"/>
      <c r="I59" s="94"/>
      <c r="J59" s="95"/>
      <c r="K59" s="95"/>
      <c r="L59" s="95"/>
      <c r="M59" s="95"/>
      <c r="N59" s="95"/>
      <c r="O59" s="95"/>
      <c r="P59" s="93"/>
    </row>
    <row r="60" spans="1:20" ht="12.75" customHeight="1" x14ac:dyDescent="0.2">
      <c r="A60" s="96">
        <v>1</v>
      </c>
      <c r="B60" s="185" t="s">
        <v>194</v>
      </c>
      <c r="C60" s="186"/>
      <c r="D60" s="186"/>
      <c r="E60" s="186"/>
      <c r="F60" s="186"/>
      <c r="G60" s="186"/>
      <c r="H60" s="186"/>
      <c r="I60" s="186"/>
      <c r="J60" s="186"/>
      <c r="K60" s="186"/>
      <c r="L60" s="186"/>
      <c r="M60" s="186"/>
      <c r="N60" s="186"/>
      <c r="O60" s="186"/>
      <c r="P60" s="186"/>
    </row>
    <row r="61" spans="1:20" ht="41.25" customHeight="1" x14ac:dyDescent="0.2">
      <c r="A61" s="96">
        <v>2</v>
      </c>
      <c r="B61" s="185" t="s">
        <v>213</v>
      </c>
      <c r="C61" s="186"/>
      <c r="D61" s="186"/>
      <c r="E61" s="186"/>
      <c r="F61" s="186"/>
      <c r="G61" s="186"/>
      <c r="H61" s="186"/>
      <c r="I61" s="186"/>
      <c r="J61" s="186"/>
      <c r="K61" s="186"/>
      <c r="L61" s="186"/>
      <c r="M61" s="186"/>
      <c r="N61" s="186"/>
      <c r="O61" s="186"/>
      <c r="P61" s="186"/>
    </row>
    <row r="62" spans="1:20" ht="12.75" customHeight="1" x14ac:dyDescent="0.2">
      <c r="A62" s="96">
        <v>3</v>
      </c>
      <c r="B62" s="185" t="s">
        <v>196</v>
      </c>
      <c r="C62" s="186"/>
      <c r="D62" s="186"/>
      <c r="E62" s="186"/>
      <c r="F62" s="186"/>
      <c r="G62" s="186"/>
      <c r="H62" s="186"/>
      <c r="I62" s="186"/>
      <c r="J62" s="186"/>
      <c r="K62" s="186"/>
      <c r="L62" s="186"/>
      <c r="M62" s="186"/>
      <c r="N62" s="186"/>
      <c r="O62" s="186"/>
      <c r="P62" s="186"/>
    </row>
    <row r="63" spans="1:20" ht="15.75" customHeight="1" x14ac:dyDescent="0.2">
      <c r="A63" s="96">
        <v>4</v>
      </c>
      <c r="B63" s="185" t="s">
        <v>34</v>
      </c>
      <c r="C63" s="186"/>
      <c r="D63" s="186"/>
      <c r="E63" s="186"/>
      <c r="F63" s="186"/>
      <c r="G63" s="186"/>
      <c r="H63" s="186"/>
      <c r="I63" s="186"/>
      <c r="J63" s="186"/>
      <c r="K63" s="186"/>
      <c r="L63" s="186"/>
      <c r="M63" s="186"/>
      <c r="N63" s="186"/>
      <c r="O63" s="186"/>
      <c r="P63" s="186"/>
    </row>
  </sheetData>
  <sheetProtection selectLockedCells="1" selectUnlockedCells="1"/>
  <mergeCells count="13">
    <mergeCell ref="B60:P60"/>
    <mergeCell ref="B61:P61"/>
    <mergeCell ref="B62:P62"/>
    <mergeCell ref="B63:P63"/>
    <mergeCell ref="A1:P1"/>
    <mergeCell ref="A2:P2"/>
    <mergeCell ref="A11:A13"/>
    <mergeCell ref="B11:B13"/>
    <mergeCell ref="C11:C13"/>
    <mergeCell ref="D11:D13"/>
    <mergeCell ref="E11:E13"/>
    <mergeCell ref="F11:K12"/>
    <mergeCell ref="L11:P12"/>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3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zoomScale="115" zoomScaleNormal="115" workbookViewId="0">
      <selection activeCell="A8" sqref="A8"/>
    </sheetView>
  </sheetViews>
  <sheetFormatPr defaultColWidth="9.140625" defaultRowHeight="12.75" outlineLevelRow="1" x14ac:dyDescent="0.2"/>
  <cols>
    <col min="1" max="2" width="7.85546875" style="87" customWidth="1"/>
    <col min="3" max="3" width="42.7109375" style="13" customWidth="1"/>
    <col min="4" max="4" width="7.28515625" style="14" customWidth="1"/>
    <col min="5" max="5" width="8.7109375" style="89" customWidth="1"/>
    <col min="6" max="6" width="9.42578125" style="14" customWidth="1"/>
    <col min="7" max="9" width="9.28515625" style="14" customWidth="1"/>
    <col min="10" max="10" width="11.42578125" style="14" customWidth="1"/>
    <col min="11" max="11" width="9.140625" style="14"/>
    <col min="12" max="12" width="10.42578125" style="14" customWidth="1"/>
    <col min="13" max="13" width="11.7109375" style="14" customWidth="1"/>
    <col min="14" max="14" width="11" style="14" customWidth="1"/>
    <col min="15" max="15" width="13.140625" style="14" customWidth="1"/>
    <col min="16" max="16" width="11.140625" style="14" customWidth="1"/>
    <col min="17" max="17" width="9.140625" style="19"/>
    <col min="18" max="18" width="14.42578125" style="19" customWidth="1"/>
    <col min="19" max="16384" width="9.140625" style="19"/>
  </cols>
  <sheetData>
    <row r="1" spans="1:16" s="1" customFormat="1" ht="18" customHeight="1" x14ac:dyDescent="0.2">
      <c r="A1" s="187" t="s">
        <v>101</v>
      </c>
      <c r="B1" s="187"/>
      <c r="C1" s="187"/>
      <c r="D1" s="187"/>
      <c r="E1" s="187"/>
      <c r="F1" s="187"/>
      <c r="G1" s="187"/>
      <c r="H1" s="187"/>
      <c r="I1" s="187"/>
      <c r="J1" s="187"/>
      <c r="K1" s="187"/>
      <c r="L1" s="187"/>
      <c r="M1" s="187"/>
      <c r="N1" s="187"/>
      <c r="O1" s="187"/>
      <c r="P1" s="187"/>
    </row>
    <row r="2" spans="1:16" s="1" customFormat="1" ht="21" customHeight="1" x14ac:dyDescent="0.2">
      <c r="A2" s="188" t="s">
        <v>102</v>
      </c>
      <c r="B2" s="188"/>
      <c r="C2" s="188"/>
      <c r="D2" s="188"/>
      <c r="E2" s="188"/>
      <c r="F2" s="188"/>
      <c r="G2" s="188"/>
      <c r="H2" s="188"/>
      <c r="I2" s="188"/>
      <c r="J2" s="188"/>
      <c r="K2" s="188"/>
      <c r="L2" s="188"/>
      <c r="M2" s="188"/>
      <c r="N2" s="188"/>
      <c r="O2" s="188"/>
      <c r="P2" s="188"/>
    </row>
    <row r="3" spans="1:16" s="1" customFormat="1" ht="18" customHeight="1" x14ac:dyDescent="0.2">
      <c r="A3" s="2" t="s">
        <v>37</v>
      </c>
      <c r="B3" s="2"/>
      <c r="C3" s="3"/>
      <c r="D3" s="11"/>
      <c r="E3" s="3"/>
      <c r="F3" s="3"/>
      <c r="G3" s="3"/>
      <c r="H3" s="3"/>
      <c r="I3" s="3"/>
      <c r="J3" s="3"/>
      <c r="K3" s="3"/>
      <c r="L3" s="3"/>
      <c r="M3" s="3"/>
      <c r="N3" s="3"/>
      <c r="O3" s="3"/>
      <c r="P3" s="3"/>
    </row>
    <row r="4" spans="1:16" s="1" customFormat="1" ht="18" customHeight="1" x14ac:dyDescent="0.2">
      <c r="A4" s="2" t="s">
        <v>36</v>
      </c>
      <c r="B4" s="2"/>
      <c r="C4" s="2"/>
      <c r="D4" s="11"/>
      <c r="E4" s="5"/>
      <c r="F4" s="6"/>
      <c r="G4" s="6"/>
      <c r="H4" s="6"/>
      <c r="I4" s="6"/>
      <c r="J4" s="6"/>
      <c r="K4" s="6"/>
      <c r="L4" s="6"/>
      <c r="M4" s="6"/>
      <c r="N4" s="6"/>
      <c r="O4" s="6"/>
      <c r="P4" s="6"/>
    </row>
    <row r="5" spans="1:16" s="1" customFormat="1" ht="18" customHeight="1" x14ac:dyDescent="0.2">
      <c r="A5" s="2" t="s">
        <v>0</v>
      </c>
      <c r="B5" s="2"/>
      <c r="C5" s="2" t="s">
        <v>35</v>
      </c>
      <c r="D5" s="11"/>
      <c r="E5" s="5"/>
      <c r="F5" s="6"/>
      <c r="G5" s="6"/>
      <c r="H5" s="6"/>
      <c r="I5" s="6"/>
      <c r="J5" s="6"/>
      <c r="K5" s="6"/>
      <c r="L5" s="6"/>
      <c r="M5" s="6"/>
      <c r="N5" s="6"/>
      <c r="O5" s="6"/>
      <c r="P5" s="6"/>
    </row>
    <row r="6" spans="1:16" s="1" customFormat="1" ht="18" customHeight="1" x14ac:dyDescent="0.2">
      <c r="A6" s="2" t="s">
        <v>1</v>
      </c>
      <c r="B6" s="2"/>
      <c r="C6" s="7"/>
      <c r="D6" s="6"/>
      <c r="E6" s="5"/>
      <c r="F6" s="6"/>
      <c r="G6" s="6"/>
      <c r="H6" s="6"/>
      <c r="I6" s="6"/>
      <c r="J6" s="6"/>
      <c r="K6" s="6"/>
      <c r="L6" s="6"/>
      <c r="M6" s="6"/>
      <c r="N6" s="6"/>
      <c r="O6" s="6"/>
      <c r="P6" s="6"/>
    </row>
    <row r="7" spans="1:16" s="1" customFormat="1" ht="18" customHeight="1" x14ac:dyDescent="0.2">
      <c r="A7" s="8" t="s">
        <v>2</v>
      </c>
      <c r="B7" s="8"/>
      <c r="C7" s="9"/>
      <c r="D7" s="10"/>
      <c r="E7" s="5"/>
      <c r="F7" s="6"/>
      <c r="G7" s="6"/>
      <c r="H7" s="6"/>
      <c r="I7" s="6"/>
      <c r="J7" s="6"/>
      <c r="K7" s="6"/>
      <c r="L7" s="6"/>
      <c r="M7" s="6"/>
      <c r="N7" s="6"/>
      <c r="O7" s="6"/>
      <c r="P7" s="6"/>
    </row>
    <row r="8" spans="1:16" s="1" customFormat="1" ht="18" customHeight="1" x14ac:dyDescent="0.2">
      <c r="A8" s="12"/>
      <c r="B8" s="12"/>
      <c r="C8" s="13"/>
      <c r="D8" s="14"/>
      <c r="E8" s="5"/>
      <c r="F8" s="11"/>
      <c r="G8" s="6"/>
      <c r="H8" s="6"/>
      <c r="I8" s="6"/>
      <c r="J8" s="6"/>
      <c r="K8" s="6"/>
      <c r="L8" s="11"/>
      <c r="M8" s="6"/>
      <c r="N8" s="161" t="s">
        <v>140</v>
      </c>
      <c r="O8" s="15">
        <f>P71</f>
        <v>0</v>
      </c>
      <c r="P8" s="6"/>
    </row>
    <row r="9" spans="1:16" s="1" customFormat="1" ht="18" customHeight="1" x14ac:dyDescent="0.2">
      <c r="A9" s="12"/>
      <c r="B9" s="12"/>
      <c r="C9" s="13"/>
      <c r="D9" s="14"/>
      <c r="E9" s="5"/>
      <c r="F9" s="11"/>
      <c r="G9" s="6"/>
      <c r="H9" s="6"/>
      <c r="I9" s="6"/>
      <c r="J9" s="6"/>
      <c r="K9" s="6"/>
      <c r="L9" s="16" t="s">
        <v>3</v>
      </c>
      <c r="M9" s="17"/>
      <c r="N9" s="15"/>
      <c r="O9" s="17"/>
      <c r="P9" s="17"/>
    </row>
    <row r="10" spans="1:16" s="1" customFormat="1" ht="5.25" customHeight="1" thickBot="1" x14ac:dyDescent="0.25">
      <c r="A10" s="18"/>
      <c r="B10" s="18"/>
      <c r="C10" s="7"/>
      <c r="D10" s="6"/>
      <c r="E10" s="5"/>
      <c r="F10" s="6"/>
      <c r="G10" s="6"/>
      <c r="H10" s="6"/>
      <c r="I10" s="6"/>
      <c r="J10" s="6"/>
      <c r="K10" s="6"/>
      <c r="L10" s="6"/>
      <c r="M10" s="6"/>
      <c r="N10" s="6"/>
      <c r="O10" s="6"/>
      <c r="P10" s="6"/>
    </row>
    <row r="11" spans="1:16" ht="12.75" customHeight="1" thickBot="1" x14ac:dyDescent="0.25">
      <c r="A11" s="189" t="s">
        <v>4</v>
      </c>
      <c r="B11" s="190" t="s">
        <v>5</v>
      </c>
      <c r="C11" s="193" t="s">
        <v>6</v>
      </c>
      <c r="D11" s="194" t="s">
        <v>7</v>
      </c>
      <c r="E11" s="195" t="s">
        <v>8</v>
      </c>
      <c r="F11" s="196" t="s">
        <v>9</v>
      </c>
      <c r="G11" s="196"/>
      <c r="H11" s="196"/>
      <c r="I11" s="196"/>
      <c r="J11" s="196"/>
      <c r="K11" s="196"/>
      <c r="L11" s="197" t="s">
        <v>10</v>
      </c>
      <c r="M11" s="197"/>
      <c r="N11" s="197"/>
      <c r="O11" s="197"/>
      <c r="P11" s="197"/>
    </row>
    <row r="12" spans="1:16" s="20" customFormat="1" ht="12.75" customHeight="1" thickBot="1" x14ac:dyDescent="0.25">
      <c r="A12" s="189"/>
      <c r="B12" s="191"/>
      <c r="C12" s="193"/>
      <c r="D12" s="194"/>
      <c r="E12" s="195"/>
      <c r="F12" s="196"/>
      <c r="G12" s="196"/>
      <c r="H12" s="196"/>
      <c r="I12" s="196"/>
      <c r="J12" s="196"/>
      <c r="K12" s="196"/>
      <c r="L12" s="197" t="s">
        <v>11</v>
      </c>
      <c r="M12" s="197"/>
      <c r="N12" s="197" t="s">
        <v>12</v>
      </c>
      <c r="O12" s="197"/>
      <c r="P12" s="197" t="s">
        <v>13</v>
      </c>
    </row>
    <row r="13" spans="1:16" s="20" customFormat="1" ht="48.75" thickBot="1" x14ac:dyDescent="0.25">
      <c r="A13" s="189"/>
      <c r="B13" s="192"/>
      <c r="C13" s="193"/>
      <c r="D13" s="194"/>
      <c r="E13" s="195"/>
      <c r="F13" s="21" t="s">
        <v>14</v>
      </c>
      <c r="G13" s="22" t="s">
        <v>15</v>
      </c>
      <c r="H13" s="22" t="s">
        <v>16</v>
      </c>
      <c r="I13" s="22" t="s">
        <v>17</v>
      </c>
      <c r="J13" s="23" t="s">
        <v>18</v>
      </c>
      <c r="K13" s="23" t="s">
        <v>19</v>
      </c>
      <c r="L13" s="22" t="s">
        <v>20</v>
      </c>
      <c r="M13" s="21" t="s">
        <v>16</v>
      </c>
      <c r="N13" s="22" t="s">
        <v>17</v>
      </c>
      <c r="O13" s="23" t="s">
        <v>18</v>
      </c>
      <c r="P13" s="24" t="s">
        <v>21</v>
      </c>
    </row>
    <row r="14" spans="1:16" s="20" customFormat="1" x14ac:dyDescent="0.2">
      <c r="A14" s="25"/>
      <c r="B14" s="26"/>
      <c r="C14" s="27"/>
      <c r="D14" s="28"/>
      <c r="E14" s="29"/>
      <c r="F14" s="30"/>
      <c r="G14" s="30"/>
      <c r="H14" s="30"/>
      <c r="I14" s="30"/>
      <c r="J14" s="30"/>
      <c r="K14" s="30"/>
      <c r="L14" s="30"/>
      <c r="M14" s="30"/>
      <c r="N14" s="30"/>
      <c r="O14" s="30"/>
      <c r="P14" s="31"/>
    </row>
    <row r="15" spans="1:16" s="40" customFormat="1" ht="109.5" customHeight="1" x14ac:dyDescent="0.2">
      <c r="A15" s="41" t="s">
        <v>22</v>
      </c>
      <c r="B15" s="33"/>
      <c r="C15" s="34" t="s">
        <v>197</v>
      </c>
      <c r="D15" s="35" t="s">
        <v>23</v>
      </c>
      <c r="E15" s="35">
        <v>1</v>
      </c>
      <c r="F15" s="36"/>
      <c r="G15" s="37"/>
      <c r="H15" s="38">
        <f t="shared" ref="H15" si="0">ROUND(G15*F15,2)</f>
        <v>0</v>
      </c>
      <c r="I15" s="37"/>
      <c r="J15" s="37"/>
      <c r="K15" s="38">
        <f t="shared" ref="K15" si="1">J15+I15+H15</f>
        <v>0</v>
      </c>
      <c r="L15" s="38">
        <f t="shared" ref="L15" si="2">ROUND(F15*E15,2)</f>
        <v>0</v>
      </c>
      <c r="M15" s="38">
        <f t="shared" ref="M15" si="3">ROUND(H15*E15,2)</f>
        <v>0</v>
      </c>
      <c r="N15" s="38">
        <f t="shared" ref="N15" si="4">ROUND(I15*E15,2)</f>
        <v>0</v>
      </c>
      <c r="O15" s="38">
        <f t="shared" ref="O15" si="5">ROUND(J15*E15,2)</f>
        <v>0</v>
      </c>
      <c r="P15" s="39">
        <f t="shared" ref="P15" si="6">O15+N15+M15</f>
        <v>0</v>
      </c>
    </row>
    <row r="16" spans="1:16" s="40" customFormat="1" ht="98.25" customHeight="1" x14ac:dyDescent="0.2">
      <c r="A16" s="41">
        <f>A15+1</f>
        <v>2</v>
      </c>
      <c r="B16" s="33"/>
      <c r="C16" s="34" t="s">
        <v>198</v>
      </c>
      <c r="D16" s="35" t="s">
        <v>23</v>
      </c>
      <c r="E16" s="35">
        <v>1</v>
      </c>
      <c r="F16" s="36"/>
      <c r="G16" s="37"/>
      <c r="H16" s="38">
        <f t="shared" ref="H16:H18" si="7">ROUND(G16*F16,2)</f>
        <v>0</v>
      </c>
      <c r="I16" s="37"/>
      <c r="J16" s="37"/>
      <c r="K16" s="38">
        <f t="shared" ref="K16:K18" si="8">J16+I16+H16</f>
        <v>0</v>
      </c>
      <c r="L16" s="38">
        <f t="shared" ref="L16:L18" si="9">ROUND(F16*E16,2)</f>
        <v>0</v>
      </c>
      <c r="M16" s="38">
        <f t="shared" ref="M16:M18" si="10">ROUND(H16*E16,2)</f>
        <v>0</v>
      </c>
      <c r="N16" s="38">
        <f t="shared" ref="N16:N18" si="11">ROUND(I16*E16,2)</f>
        <v>0</v>
      </c>
      <c r="O16" s="38">
        <f t="shared" ref="O16:O18" si="12">ROUND(J16*E16,2)</f>
        <v>0</v>
      </c>
      <c r="P16" s="39">
        <f t="shared" ref="P16:P18" si="13">O16+N16+M16</f>
        <v>0</v>
      </c>
    </row>
    <row r="17" spans="1:16" s="40" customFormat="1" ht="83.25" customHeight="1" x14ac:dyDescent="0.2">
      <c r="A17" s="41">
        <f t="shared" ref="A17:A18" si="14">A16+1</f>
        <v>3</v>
      </c>
      <c r="B17" s="33"/>
      <c r="C17" s="34" t="s">
        <v>147</v>
      </c>
      <c r="D17" s="35" t="s">
        <v>23</v>
      </c>
      <c r="E17" s="35">
        <v>1</v>
      </c>
      <c r="F17" s="36"/>
      <c r="G17" s="37"/>
      <c r="H17" s="38">
        <f t="shared" si="7"/>
        <v>0</v>
      </c>
      <c r="I17" s="37"/>
      <c r="J17" s="37"/>
      <c r="K17" s="38">
        <f t="shared" si="8"/>
        <v>0</v>
      </c>
      <c r="L17" s="38">
        <f t="shared" si="9"/>
        <v>0</v>
      </c>
      <c r="M17" s="38">
        <f t="shared" si="10"/>
        <v>0</v>
      </c>
      <c r="N17" s="38">
        <f t="shared" si="11"/>
        <v>0</v>
      </c>
      <c r="O17" s="38">
        <f t="shared" si="12"/>
        <v>0</v>
      </c>
      <c r="P17" s="39">
        <f t="shared" si="13"/>
        <v>0</v>
      </c>
    </row>
    <row r="18" spans="1:16" s="40" customFormat="1" ht="121.5" customHeight="1" x14ac:dyDescent="0.2">
      <c r="A18" s="41">
        <f t="shared" si="14"/>
        <v>4</v>
      </c>
      <c r="B18" s="33"/>
      <c r="C18" s="34" t="s">
        <v>226</v>
      </c>
      <c r="D18" s="35" t="s">
        <v>23</v>
      </c>
      <c r="E18" s="35">
        <v>1</v>
      </c>
      <c r="F18" s="36"/>
      <c r="G18" s="37"/>
      <c r="H18" s="38">
        <f t="shared" si="7"/>
        <v>0</v>
      </c>
      <c r="I18" s="37"/>
      <c r="J18" s="37"/>
      <c r="K18" s="38">
        <f t="shared" si="8"/>
        <v>0</v>
      </c>
      <c r="L18" s="38">
        <f t="shared" si="9"/>
        <v>0</v>
      </c>
      <c r="M18" s="38">
        <f t="shared" si="10"/>
        <v>0</v>
      </c>
      <c r="N18" s="38">
        <f t="shared" si="11"/>
        <v>0</v>
      </c>
      <c r="O18" s="38">
        <f t="shared" si="12"/>
        <v>0</v>
      </c>
      <c r="P18" s="39">
        <f t="shared" si="13"/>
        <v>0</v>
      </c>
    </row>
    <row r="19" spans="1:16" s="40" customFormat="1" ht="19.5" customHeight="1" x14ac:dyDescent="0.2">
      <c r="A19" s="41"/>
      <c r="B19" s="33"/>
      <c r="C19" s="163" t="s">
        <v>149</v>
      </c>
      <c r="D19" s="35"/>
      <c r="E19" s="35"/>
      <c r="F19" s="162"/>
      <c r="G19" s="38"/>
      <c r="H19" s="38"/>
      <c r="I19" s="38"/>
      <c r="J19" s="38"/>
      <c r="K19" s="38"/>
      <c r="L19" s="38"/>
      <c r="M19" s="38"/>
      <c r="N19" s="38"/>
      <c r="O19" s="38"/>
      <c r="P19" s="39"/>
    </row>
    <row r="20" spans="1:16" s="40" customFormat="1" ht="56.25" customHeight="1" x14ac:dyDescent="0.2">
      <c r="A20" s="41">
        <f>A18+1</f>
        <v>5</v>
      </c>
      <c r="B20" s="33"/>
      <c r="C20" s="34" t="s">
        <v>166</v>
      </c>
      <c r="D20" s="35" t="s">
        <v>23</v>
      </c>
      <c r="E20" s="35">
        <v>1</v>
      </c>
      <c r="F20" s="36"/>
      <c r="G20" s="37"/>
      <c r="H20" s="38">
        <f t="shared" ref="H20" si="15">ROUND(G20*F20,2)</f>
        <v>0</v>
      </c>
      <c r="I20" s="37"/>
      <c r="J20" s="37"/>
      <c r="K20" s="38">
        <f t="shared" ref="K20" si="16">J20+I20+H20</f>
        <v>0</v>
      </c>
      <c r="L20" s="38">
        <f t="shared" ref="L20" si="17">ROUND(F20*E20,2)</f>
        <v>0</v>
      </c>
      <c r="M20" s="38">
        <f t="shared" ref="M20" si="18">ROUND(H20*E20,2)</f>
        <v>0</v>
      </c>
      <c r="N20" s="38">
        <f t="shared" ref="N20" si="19">ROUND(I20*E20,2)</f>
        <v>0</v>
      </c>
      <c r="O20" s="38">
        <f t="shared" ref="O20" si="20">ROUND(J20*E20,2)</f>
        <v>0</v>
      </c>
      <c r="P20" s="39">
        <f t="shared" ref="P20" si="21">O20+N20+M20</f>
        <v>0</v>
      </c>
    </row>
    <row r="21" spans="1:16" s="40" customFormat="1" ht="52.5" customHeight="1" x14ac:dyDescent="0.2">
      <c r="A21" s="41">
        <f>A20+1</f>
        <v>6</v>
      </c>
      <c r="B21" s="33"/>
      <c r="C21" s="34" t="s">
        <v>178</v>
      </c>
      <c r="D21" s="35" t="s">
        <v>23</v>
      </c>
      <c r="E21" s="35">
        <v>33</v>
      </c>
      <c r="F21" s="36"/>
      <c r="G21" s="37"/>
      <c r="H21" s="38">
        <f t="shared" ref="H21:H25" si="22">ROUND(G21*F21,2)</f>
        <v>0</v>
      </c>
      <c r="I21" s="37"/>
      <c r="J21" s="37"/>
      <c r="K21" s="38">
        <f t="shared" ref="K21:K25" si="23">J21+I21+H21</f>
        <v>0</v>
      </c>
      <c r="L21" s="38">
        <f t="shared" ref="L21:L25" si="24">ROUND(F21*E21,2)</f>
        <v>0</v>
      </c>
      <c r="M21" s="38">
        <f t="shared" ref="M21:M25" si="25">ROUND(H21*E21,2)</f>
        <v>0</v>
      </c>
      <c r="N21" s="38">
        <f t="shared" ref="N21:N25" si="26">ROUND(I21*E21,2)</f>
        <v>0</v>
      </c>
      <c r="O21" s="38">
        <f t="shared" ref="O21:O25" si="27">ROUND(J21*E21,2)</f>
        <v>0</v>
      </c>
      <c r="P21" s="39">
        <f t="shared" ref="P21:P25" si="28">O21+N21+M21</f>
        <v>0</v>
      </c>
    </row>
    <row r="22" spans="1:16" s="40" customFormat="1" ht="51" customHeight="1" x14ac:dyDescent="0.2">
      <c r="A22" s="41">
        <f t="shared" ref="A22:A67" si="29">A21+1</f>
        <v>7</v>
      </c>
      <c r="B22" s="33"/>
      <c r="C22" s="34" t="s">
        <v>177</v>
      </c>
      <c r="D22" s="35" t="s">
        <v>23</v>
      </c>
      <c r="E22" s="35">
        <v>4</v>
      </c>
      <c r="F22" s="36"/>
      <c r="G22" s="37"/>
      <c r="H22" s="38">
        <f t="shared" si="22"/>
        <v>0</v>
      </c>
      <c r="I22" s="37"/>
      <c r="J22" s="37"/>
      <c r="K22" s="38">
        <f t="shared" si="23"/>
        <v>0</v>
      </c>
      <c r="L22" s="38">
        <f t="shared" si="24"/>
        <v>0</v>
      </c>
      <c r="M22" s="38">
        <f t="shared" si="25"/>
        <v>0</v>
      </c>
      <c r="N22" s="38">
        <f t="shared" si="26"/>
        <v>0</v>
      </c>
      <c r="O22" s="38">
        <f t="shared" si="27"/>
        <v>0</v>
      </c>
      <c r="P22" s="39">
        <f t="shared" si="28"/>
        <v>0</v>
      </c>
    </row>
    <row r="23" spans="1:16" s="40" customFormat="1" ht="54.75" customHeight="1" x14ac:dyDescent="0.2">
      <c r="A23" s="41">
        <f t="shared" si="29"/>
        <v>8</v>
      </c>
      <c r="B23" s="33"/>
      <c r="C23" s="34" t="s">
        <v>176</v>
      </c>
      <c r="D23" s="35" t="s">
        <v>23</v>
      </c>
      <c r="E23" s="35">
        <v>11</v>
      </c>
      <c r="F23" s="36"/>
      <c r="G23" s="37"/>
      <c r="H23" s="38">
        <f t="shared" si="22"/>
        <v>0</v>
      </c>
      <c r="I23" s="37"/>
      <c r="J23" s="37"/>
      <c r="K23" s="38">
        <f t="shared" si="23"/>
        <v>0</v>
      </c>
      <c r="L23" s="38">
        <f t="shared" si="24"/>
        <v>0</v>
      </c>
      <c r="M23" s="38">
        <f t="shared" si="25"/>
        <v>0</v>
      </c>
      <c r="N23" s="38">
        <f t="shared" si="26"/>
        <v>0</v>
      </c>
      <c r="O23" s="38">
        <f t="shared" si="27"/>
        <v>0</v>
      </c>
      <c r="P23" s="39">
        <f t="shared" si="28"/>
        <v>0</v>
      </c>
    </row>
    <row r="24" spans="1:16" s="40" customFormat="1" ht="61.5" customHeight="1" x14ac:dyDescent="0.2">
      <c r="A24" s="41">
        <f t="shared" si="29"/>
        <v>9</v>
      </c>
      <c r="B24" s="33"/>
      <c r="C24" s="34" t="s">
        <v>175</v>
      </c>
      <c r="D24" s="35" t="s">
        <v>23</v>
      </c>
      <c r="E24" s="35">
        <v>6</v>
      </c>
      <c r="F24" s="36"/>
      <c r="G24" s="37"/>
      <c r="H24" s="38">
        <f t="shared" si="22"/>
        <v>0</v>
      </c>
      <c r="I24" s="37"/>
      <c r="J24" s="37"/>
      <c r="K24" s="38">
        <f t="shared" si="23"/>
        <v>0</v>
      </c>
      <c r="L24" s="38">
        <f t="shared" si="24"/>
        <v>0</v>
      </c>
      <c r="M24" s="38">
        <f t="shared" si="25"/>
        <v>0</v>
      </c>
      <c r="N24" s="38">
        <f t="shared" si="26"/>
        <v>0</v>
      </c>
      <c r="O24" s="38">
        <f t="shared" si="27"/>
        <v>0</v>
      </c>
      <c r="P24" s="39">
        <f t="shared" si="28"/>
        <v>0</v>
      </c>
    </row>
    <row r="25" spans="1:16" s="40" customFormat="1" ht="56.25" customHeight="1" x14ac:dyDescent="0.2">
      <c r="A25" s="41">
        <f t="shared" si="29"/>
        <v>10</v>
      </c>
      <c r="B25" s="33"/>
      <c r="C25" s="34" t="s">
        <v>179</v>
      </c>
      <c r="D25" s="35" t="s">
        <v>23</v>
      </c>
      <c r="E25" s="35">
        <v>4</v>
      </c>
      <c r="F25" s="36"/>
      <c r="G25" s="37"/>
      <c r="H25" s="38">
        <f t="shared" si="22"/>
        <v>0</v>
      </c>
      <c r="I25" s="37"/>
      <c r="J25" s="37"/>
      <c r="K25" s="38">
        <f t="shared" si="23"/>
        <v>0</v>
      </c>
      <c r="L25" s="38">
        <f t="shared" si="24"/>
        <v>0</v>
      </c>
      <c r="M25" s="38">
        <f t="shared" si="25"/>
        <v>0</v>
      </c>
      <c r="N25" s="38">
        <f t="shared" si="26"/>
        <v>0</v>
      </c>
      <c r="O25" s="38">
        <f t="shared" si="27"/>
        <v>0</v>
      </c>
      <c r="P25" s="39">
        <f t="shared" si="28"/>
        <v>0</v>
      </c>
    </row>
    <row r="26" spans="1:16" s="40" customFormat="1" ht="60" customHeight="1" x14ac:dyDescent="0.2">
      <c r="A26" s="41">
        <f>A25+1</f>
        <v>11</v>
      </c>
      <c r="B26" s="33"/>
      <c r="C26" s="34" t="s">
        <v>151</v>
      </c>
      <c r="D26" s="35" t="s">
        <v>23</v>
      </c>
      <c r="E26" s="35">
        <v>2</v>
      </c>
      <c r="F26" s="36"/>
      <c r="G26" s="37"/>
      <c r="H26" s="38">
        <f t="shared" ref="H26" si="30">ROUND(G26*F26,2)</f>
        <v>0</v>
      </c>
      <c r="I26" s="37"/>
      <c r="J26" s="37"/>
      <c r="K26" s="38">
        <f t="shared" ref="K26" si="31">J26+I26+H26</f>
        <v>0</v>
      </c>
      <c r="L26" s="38">
        <f t="shared" ref="L26" si="32">ROUND(F26*E26,2)</f>
        <v>0</v>
      </c>
      <c r="M26" s="38">
        <f t="shared" ref="M26" si="33">ROUND(H26*E26,2)</f>
        <v>0</v>
      </c>
      <c r="N26" s="38">
        <f t="shared" ref="N26" si="34">ROUND(I26*E26,2)</f>
        <v>0</v>
      </c>
      <c r="O26" s="38">
        <f t="shared" ref="O26" si="35">ROUND(J26*E26,2)</f>
        <v>0</v>
      </c>
      <c r="P26" s="39">
        <f t="shared" ref="P26" si="36">O26+N26+M26</f>
        <v>0</v>
      </c>
    </row>
    <row r="27" spans="1:16" s="40" customFormat="1" ht="17.25" customHeight="1" x14ac:dyDescent="0.2">
      <c r="A27" s="41">
        <f t="shared" si="29"/>
        <v>12</v>
      </c>
      <c r="B27" s="33"/>
      <c r="C27" s="34" t="s">
        <v>152</v>
      </c>
      <c r="D27" s="35" t="s">
        <v>23</v>
      </c>
      <c r="E27" s="35">
        <v>14</v>
      </c>
      <c r="F27" s="36"/>
      <c r="G27" s="37"/>
      <c r="H27" s="38">
        <f t="shared" ref="H27:H43" si="37">ROUND(G27*F27,2)</f>
        <v>0</v>
      </c>
      <c r="I27" s="37"/>
      <c r="J27" s="37"/>
      <c r="K27" s="38">
        <f t="shared" ref="K27:K43" si="38">J27+I27+H27</f>
        <v>0</v>
      </c>
      <c r="L27" s="38">
        <f t="shared" ref="L27:L43" si="39">ROUND(F27*E27,2)</f>
        <v>0</v>
      </c>
      <c r="M27" s="38">
        <f t="shared" ref="M27:M43" si="40">ROUND(H27*E27,2)</f>
        <v>0</v>
      </c>
      <c r="N27" s="38">
        <f t="shared" ref="N27:N43" si="41">ROUND(I27*E27,2)</f>
        <v>0</v>
      </c>
      <c r="O27" s="38">
        <f t="shared" ref="O27:O43" si="42">ROUND(J27*E27,2)</f>
        <v>0</v>
      </c>
      <c r="P27" s="39">
        <f t="shared" ref="P27:P43" si="43">O27+N27+M27</f>
        <v>0</v>
      </c>
    </row>
    <row r="28" spans="1:16" s="40" customFormat="1" ht="17.25" customHeight="1" x14ac:dyDescent="0.2">
      <c r="A28" s="41">
        <f t="shared" si="29"/>
        <v>13</v>
      </c>
      <c r="B28" s="33"/>
      <c r="C28" s="34" t="s">
        <v>153</v>
      </c>
      <c r="D28" s="35" t="s">
        <v>23</v>
      </c>
      <c r="E28" s="35">
        <v>6</v>
      </c>
      <c r="F28" s="36"/>
      <c r="G28" s="37"/>
      <c r="H28" s="38">
        <f t="shared" si="37"/>
        <v>0</v>
      </c>
      <c r="I28" s="37"/>
      <c r="J28" s="37"/>
      <c r="K28" s="38">
        <f t="shared" si="38"/>
        <v>0</v>
      </c>
      <c r="L28" s="38">
        <f t="shared" si="39"/>
        <v>0</v>
      </c>
      <c r="M28" s="38">
        <f t="shared" si="40"/>
        <v>0</v>
      </c>
      <c r="N28" s="38">
        <f t="shared" si="41"/>
        <v>0</v>
      </c>
      <c r="O28" s="38">
        <f t="shared" si="42"/>
        <v>0</v>
      </c>
      <c r="P28" s="39">
        <f t="shared" si="43"/>
        <v>0</v>
      </c>
    </row>
    <row r="29" spans="1:16" s="40" customFormat="1" ht="33.75" customHeight="1" x14ac:dyDescent="0.2">
      <c r="A29" s="41">
        <f t="shared" si="29"/>
        <v>14</v>
      </c>
      <c r="B29" s="33"/>
      <c r="C29" s="34" t="s">
        <v>154</v>
      </c>
      <c r="D29" s="35" t="s">
        <v>23</v>
      </c>
      <c r="E29" s="35">
        <v>2</v>
      </c>
      <c r="F29" s="36"/>
      <c r="G29" s="37"/>
      <c r="H29" s="38">
        <f t="shared" si="37"/>
        <v>0</v>
      </c>
      <c r="I29" s="37"/>
      <c r="J29" s="37"/>
      <c r="K29" s="38">
        <f t="shared" si="38"/>
        <v>0</v>
      </c>
      <c r="L29" s="38">
        <f t="shared" si="39"/>
        <v>0</v>
      </c>
      <c r="M29" s="38">
        <f t="shared" si="40"/>
        <v>0</v>
      </c>
      <c r="N29" s="38">
        <f t="shared" si="41"/>
        <v>0</v>
      </c>
      <c r="O29" s="38">
        <f t="shared" si="42"/>
        <v>0</v>
      </c>
      <c r="P29" s="39">
        <f t="shared" si="43"/>
        <v>0</v>
      </c>
    </row>
    <row r="30" spans="1:16" s="40" customFormat="1" ht="22.5" customHeight="1" x14ac:dyDescent="0.2">
      <c r="A30" s="41">
        <f t="shared" si="29"/>
        <v>15</v>
      </c>
      <c r="B30" s="33"/>
      <c r="C30" s="34" t="s">
        <v>155</v>
      </c>
      <c r="D30" s="35" t="s">
        <v>23</v>
      </c>
      <c r="E30" s="35">
        <v>5</v>
      </c>
      <c r="F30" s="36"/>
      <c r="G30" s="37"/>
      <c r="H30" s="38">
        <f t="shared" si="37"/>
        <v>0</v>
      </c>
      <c r="I30" s="37"/>
      <c r="J30" s="37"/>
      <c r="K30" s="38">
        <f t="shared" si="38"/>
        <v>0</v>
      </c>
      <c r="L30" s="38">
        <f t="shared" si="39"/>
        <v>0</v>
      </c>
      <c r="M30" s="38">
        <f t="shared" si="40"/>
        <v>0</v>
      </c>
      <c r="N30" s="38">
        <f t="shared" si="41"/>
        <v>0</v>
      </c>
      <c r="O30" s="38">
        <f t="shared" si="42"/>
        <v>0</v>
      </c>
      <c r="P30" s="39">
        <f t="shared" si="43"/>
        <v>0</v>
      </c>
    </row>
    <row r="31" spans="1:16" s="40" customFormat="1" ht="40.5" customHeight="1" x14ac:dyDescent="0.2">
      <c r="A31" s="41">
        <f t="shared" si="29"/>
        <v>16</v>
      </c>
      <c r="B31" s="33"/>
      <c r="C31" s="34" t="s">
        <v>156</v>
      </c>
      <c r="D31" s="35" t="s">
        <v>23</v>
      </c>
      <c r="E31" s="35">
        <v>112</v>
      </c>
      <c r="F31" s="36"/>
      <c r="G31" s="37"/>
      <c r="H31" s="38">
        <f t="shared" si="37"/>
        <v>0</v>
      </c>
      <c r="I31" s="37"/>
      <c r="J31" s="37"/>
      <c r="K31" s="38">
        <f t="shared" si="38"/>
        <v>0</v>
      </c>
      <c r="L31" s="38">
        <f t="shared" si="39"/>
        <v>0</v>
      </c>
      <c r="M31" s="38">
        <f t="shared" si="40"/>
        <v>0</v>
      </c>
      <c r="N31" s="38">
        <f t="shared" si="41"/>
        <v>0</v>
      </c>
      <c r="O31" s="38">
        <f t="shared" si="42"/>
        <v>0</v>
      </c>
      <c r="P31" s="39">
        <f t="shared" si="43"/>
        <v>0</v>
      </c>
    </row>
    <row r="32" spans="1:16" s="40" customFormat="1" ht="40.5" customHeight="1" x14ac:dyDescent="0.2">
      <c r="A32" s="41">
        <f t="shared" si="29"/>
        <v>17</v>
      </c>
      <c r="B32" s="33"/>
      <c r="C32" s="34" t="s">
        <v>157</v>
      </c>
      <c r="D32" s="35" t="s">
        <v>23</v>
      </c>
      <c r="E32" s="35">
        <v>116</v>
      </c>
      <c r="F32" s="36"/>
      <c r="G32" s="37"/>
      <c r="H32" s="38">
        <f t="shared" si="37"/>
        <v>0</v>
      </c>
      <c r="I32" s="37"/>
      <c r="J32" s="37"/>
      <c r="K32" s="38">
        <f t="shared" si="38"/>
        <v>0</v>
      </c>
      <c r="L32" s="38">
        <f t="shared" si="39"/>
        <v>0</v>
      </c>
      <c r="M32" s="38">
        <f t="shared" si="40"/>
        <v>0</v>
      </c>
      <c r="N32" s="38">
        <f t="shared" si="41"/>
        <v>0</v>
      </c>
      <c r="O32" s="38">
        <f t="shared" si="42"/>
        <v>0</v>
      </c>
      <c r="P32" s="39">
        <f t="shared" si="43"/>
        <v>0</v>
      </c>
    </row>
    <row r="33" spans="1:16" s="40" customFormat="1" ht="40.5" customHeight="1" x14ac:dyDescent="0.2">
      <c r="A33" s="41">
        <f t="shared" si="29"/>
        <v>18</v>
      </c>
      <c r="B33" s="33"/>
      <c r="C33" s="34" t="s">
        <v>158</v>
      </c>
      <c r="D33" s="35" t="s">
        <v>23</v>
      </c>
      <c r="E33" s="35">
        <v>2</v>
      </c>
      <c r="F33" s="36"/>
      <c r="G33" s="37"/>
      <c r="H33" s="38">
        <f t="shared" si="37"/>
        <v>0</v>
      </c>
      <c r="I33" s="37"/>
      <c r="J33" s="37"/>
      <c r="K33" s="38">
        <f t="shared" si="38"/>
        <v>0</v>
      </c>
      <c r="L33" s="38">
        <f t="shared" si="39"/>
        <v>0</v>
      </c>
      <c r="M33" s="38">
        <f t="shared" si="40"/>
        <v>0</v>
      </c>
      <c r="N33" s="38">
        <f t="shared" si="41"/>
        <v>0</v>
      </c>
      <c r="O33" s="38">
        <f t="shared" si="42"/>
        <v>0</v>
      </c>
      <c r="P33" s="39">
        <f t="shared" si="43"/>
        <v>0</v>
      </c>
    </row>
    <row r="34" spans="1:16" s="40" customFormat="1" ht="40.5" customHeight="1" x14ac:dyDescent="0.2">
      <c r="A34" s="41">
        <f t="shared" si="29"/>
        <v>19</v>
      </c>
      <c r="B34" s="33"/>
      <c r="C34" s="34" t="s">
        <v>159</v>
      </c>
      <c r="D34" s="35" t="s">
        <v>23</v>
      </c>
      <c r="E34" s="35">
        <v>6</v>
      </c>
      <c r="F34" s="36"/>
      <c r="G34" s="37"/>
      <c r="H34" s="38">
        <f t="shared" si="37"/>
        <v>0</v>
      </c>
      <c r="I34" s="37"/>
      <c r="J34" s="37"/>
      <c r="K34" s="38">
        <f t="shared" si="38"/>
        <v>0</v>
      </c>
      <c r="L34" s="38">
        <f t="shared" si="39"/>
        <v>0</v>
      </c>
      <c r="M34" s="38">
        <f t="shared" si="40"/>
        <v>0</v>
      </c>
      <c r="N34" s="38">
        <f t="shared" si="41"/>
        <v>0</v>
      </c>
      <c r="O34" s="38">
        <f t="shared" si="42"/>
        <v>0</v>
      </c>
      <c r="P34" s="39">
        <f t="shared" si="43"/>
        <v>0</v>
      </c>
    </row>
    <row r="35" spans="1:16" s="40" customFormat="1" ht="24" customHeight="1" x14ac:dyDescent="0.2">
      <c r="A35" s="41">
        <f t="shared" si="29"/>
        <v>20</v>
      </c>
      <c r="B35" s="33"/>
      <c r="C35" s="34" t="s">
        <v>160</v>
      </c>
      <c r="D35" s="35" t="s">
        <v>25</v>
      </c>
      <c r="E35" s="35">
        <v>85</v>
      </c>
      <c r="F35" s="36"/>
      <c r="G35" s="37"/>
      <c r="H35" s="38">
        <f t="shared" si="37"/>
        <v>0</v>
      </c>
      <c r="I35" s="37"/>
      <c r="J35" s="37"/>
      <c r="K35" s="38">
        <f t="shared" si="38"/>
        <v>0</v>
      </c>
      <c r="L35" s="38">
        <f t="shared" si="39"/>
        <v>0</v>
      </c>
      <c r="M35" s="38">
        <f t="shared" si="40"/>
        <v>0</v>
      </c>
      <c r="N35" s="38">
        <f t="shared" si="41"/>
        <v>0</v>
      </c>
      <c r="O35" s="38">
        <f t="shared" si="42"/>
        <v>0</v>
      </c>
      <c r="P35" s="39">
        <f t="shared" si="43"/>
        <v>0</v>
      </c>
    </row>
    <row r="36" spans="1:16" s="40" customFormat="1" ht="25.5" customHeight="1" x14ac:dyDescent="0.2">
      <c r="A36" s="41">
        <f t="shared" si="29"/>
        <v>21</v>
      </c>
      <c r="B36" s="33"/>
      <c r="C36" s="34" t="s">
        <v>162</v>
      </c>
      <c r="D36" s="35" t="s">
        <v>163</v>
      </c>
      <c r="E36" s="35">
        <v>1</v>
      </c>
      <c r="F36" s="36"/>
      <c r="G36" s="37"/>
      <c r="H36" s="38">
        <f t="shared" si="37"/>
        <v>0</v>
      </c>
      <c r="I36" s="37"/>
      <c r="J36" s="37"/>
      <c r="K36" s="38">
        <f t="shared" si="38"/>
        <v>0</v>
      </c>
      <c r="L36" s="38">
        <f t="shared" si="39"/>
        <v>0</v>
      </c>
      <c r="M36" s="38">
        <f t="shared" si="40"/>
        <v>0</v>
      </c>
      <c r="N36" s="38">
        <f t="shared" si="41"/>
        <v>0</v>
      </c>
      <c r="O36" s="38">
        <f t="shared" si="42"/>
        <v>0</v>
      </c>
      <c r="P36" s="39">
        <f t="shared" si="43"/>
        <v>0</v>
      </c>
    </row>
    <row r="37" spans="1:16" s="40" customFormat="1" ht="40.5" customHeight="1" x14ac:dyDescent="0.2">
      <c r="A37" s="41">
        <f t="shared" si="29"/>
        <v>22</v>
      </c>
      <c r="B37" s="33"/>
      <c r="C37" s="34" t="s">
        <v>165</v>
      </c>
      <c r="D37" s="35" t="s">
        <v>25</v>
      </c>
      <c r="E37" s="35">
        <v>24</v>
      </c>
      <c r="F37" s="36"/>
      <c r="G37" s="37"/>
      <c r="H37" s="38">
        <f t="shared" si="37"/>
        <v>0</v>
      </c>
      <c r="I37" s="37"/>
      <c r="J37" s="37"/>
      <c r="K37" s="38">
        <f t="shared" si="38"/>
        <v>0</v>
      </c>
      <c r="L37" s="38">
        <f t="shared" si="39"/>
        <v>0</v>
      </c>
      <c r="M37" s="38">
        <f t="shared" si="40"/>
        <v>0</v>
      </c>
      <c r="N37" s="38">
        <f t="shared" si="41"/>
        <v>0</v>
      </c>
      <c r="O37" s="38">
        <f t="shared" si="42"/>
        <v>0</v>
      </c>
      <c r="P37" s="39">
        <f t="shared" si="43"/>
        <v>0</v>
      </c>
    </row>
    <row r="38" spans="1:16" s="40" customFormat="1" ht="40.5" customHeight="1" x14ac:dyDescent="0.2">
      <c r="A38" s="41">
        <f t="shared" si="29"/>
        <v>23</v>
      </c>
      <c r="B38" s="33"/>
      <c r="C38" s="34" t="s">
        <v>167</v>
      </c>
      <c r="D38" s="35" t="s">
        <v>25</v>
      </c>
      <c r="E38" s="35">
        <v>30</v>
      </c>
      <c r="F38" s="36"/>
      <c r="G38" s="37"/>
      <c r="H38" s="38">
        <f t="shared" si="37"/>
        <v>0</v>
      </c>
      <c r="I38" s="37"/>
      <c r="J38" s="37"/>
      <c r="K38" s="38">
        <f t="shared" si="38"/>
        <v>0</v>
      </c>
      <c r="L38" s="38">
        <f t="shared" si="39"/>
        <v>0</v>
      </c>
      <c r="M38" s="38">
        <f t="shared" si="40"/>
        <v>0</v>
      </c>
      <c r="N38" s="38">
        <f t="shared" si="41"/>
        <v>0</v>
      </c>
      <c r="O38" s="38">
        <f t="shared" si="42"/>
        <v>0</v>
      </c>
      <c r="P38" s="39">
        <f t="shared" si="43"/>
        <v>0</v>
      </c>
    </row>
    <row r="39" spans="1:16" s="40" customFormat="1" ht="51.75" customHeight="1" x14ac:dyDescent="0.2">
      <c r="A39" s="41">
        <f t="shared" si="29"/>
        <v>24</v>
      </c>
      <c r="B39" s="33"/>
      <c r="C39" s="34" t="s">
        <v>168</v>
      </c>
      <c r="D39" s="35" t="s">
        <v>25</v>
      </c>
      <c r="E39" s="35">
        <v>15</v>
      </c>
      <c r="F39" s="36"/>
      <c r="G39" s="37"/>
      <c r="H39" s="38">
        <f t="shared" si="37"/>
        <v>0</v>
      </c>
      <c r="I39" s="37"/>
      <c r="J39" s="37"/>
      <c r="K39" s="38">
        <f t="shared" si="38"/>
        <v>0</v>
      </c>
      <c r="L39" s="38">
        <f t="shared" si="39"/>
        <v>0</v>
      </c>
      <c r="M39" s="38">
        <f t="shared" si="40"/>
        <v>0</v>
      </c>
      <c r="N39" s="38">
        <f t="shared" si="41"/>
        <v>0</v>
      </c>
      <c r="O39" s="38">
        <f t="shared" si="42"/>
        <v>0</v>
      </c>
      <c r="P39" s="39">
        <f t="shared" si="43"/>
        <v>0</v>
      </c>
    </row>
    <row r="40" spans="1:16" s="40" customFormat="1" ht="40.5" customHeight="1" x14ac:dyDescent="0.2">
      <c r="A40" s="41">
        <f t="shared" si="29"/>
        <v>25</v>
      </c>
      <c r="B40" s="33"/>
      <c r="C40" s="34" t="s">
        <v>169</v>
      </c>
      <c r="D40" s="35" t="s">
        <v>25</v>
      </c>
      <c r="E40" s="35">
        <v>1200</v>
      </c>
      <c r="F40" s="36"/>
      <c r="G40" s="37"/>
      <c r="H40" s="38">
        <f t="shared" si="37"/>
        <v>0</v>
      </c>
      <c r="I40" s="37"/>
      <c r="J40" s="37"/>
      <c r="K40" s="38">
        <f t="shared" si="38"/>
        <v>0</v>
      </c>
      <c r="L40" s="38">
        <f t="shared" si="39"/>
        <v>0</v>
      </c>
      <c r="M40" s="38">
        <f t="shared" si="40"/>
        <v>0</v>
      </c>
      <c r="N40" s="38">
        <f t="shared" si="41"/>
        <v>0</v>
      </c>
      <c r="O40" s="38">
        <f t="shared" si="42"/>
        <v>0</v>
      </c>
      <c r="P40" s="39">
        <f t="shared" si="43"/>
        <v>0</v>
      </c>
    </row>
    <row r="41" spans="1:16" s="40" customFormat="1" ht="40.5" customHeight="1" x14ac:dyDescent="0.2">
      <c r="A41" s="41">
        <f t="shared" si="29"/>
        <v>26</v>
      </c>
      <c r="B41" s="33"/>
      <c r="C41" s="34" t="s">
        <v>170</v>
      </c>
      <c r="D41" s="35" t="s">
        <v>25</v>
      </c>
      <c r="E41" s="35">
        <v>1200</v>
      </c>
      <c r="F41" s="36"/>
      <c r="G41" s="37"/>
      <c r="H41" s="38">
        <f t="shared" si="37"/>
        <v>0</v>
      </c>
      <c r="I41" s="37"/>
      <c r="J41" s="37"/>
      <c r="K41" s="38">
        <f t="shared" si="38"/>
        <v>0</v>
      </c>
      <c r="L41" s="38">
        <f t="shared" si="39"/>
        <v>0</v>
      </c>
      <c r="M41" s="38">
        <f t="shared" si="40"/>
        <v>0</v>
      </c>
      <c r="N41" s="38">
        <f t="shared" si="41"/>
        <v>0</v>
      </c>
      <c r="O41" s="38">
        <f t="shared" si="42"/>
        <v>0</v>
      </c>
      <c r="P41" s="39">
        <f t="shared" si="43"/>
        <v>0</v>
      </c>
    </row>
    <row r="42" spans="1:16" s="40" customFormat="1" ht="16.5" customHeight="1" x14ac:dyDescent="0.2">
      <c r="A42" s="41">
        <f t="shared" si="29"/>
        <v>27</v>
      </c>
      <c r="B42" s="33"/>
      <c r="C42" s="34" t="s">
        <v>171</v>
      </c>
      <c r="D42" s="35" t="s">
        <v>25</v>
      </c>
      <c r="E42" s="35">
        <v>2</v>
      </c>
      <c r="F42" s="36"/>
      <c r="G42" s="37"/>
      <c r="H42" s="38">
        <f t="shared" si="37"/>
        <v>0</v>
      </c>
      <c r="I42" s="37"/>
      <c r="J42" s="37"/>
      <c r="K42" s="38">
        <f t="shared" si="38"/>
        <v>0</v>
      </c>
      <c r="L42" s="38">
        <f t="shared" si="39"/>
        <v>0</v>
      </c>
      <c r="M42" s="38">
        <f t="shared" si="40"/>
        <v>0</v>
      </c>
      <c r="N42" s="38">
        <f t="shared" si="41"/>
        <v>0</v>
      </c>
      <c r="O42" s="38">
        <f t="shared" si="42"/>
        <v>0</v>
      </c>
      <c r="P42" s="39">
        <f t="shared" si="43"/>
        <v>0</v>
      </c>
    </row>
    <row r="43" spans="1:16" s="40" customFormat="1" ht="20.25" customHeight="1" x14ac:dyDescent="0.2">
      <c r="A43" s="41">
        <f t="shared" si="29"/>
        <v>28</v>
      </c>
      <c r="B43" s="33"/>
      <c r="C43" s="34" t="s">
        <v>172</v>
      </c>
      <c r="D43" s="35" t="s">
        <v>25</v>
      </c>
      <c r="E43" s="35">
        <v>33</v>
      </c>
      <c r="F43" s="36"/>
      <c r="G43" s="37"/>
      <c r="H43" s="38">
        <f t="shared" si="37"/>
        <v>0</v>
      </c>
      <c r="I43" s="37"/>
      <c r="J43" s="37"/>
      <c r="K43" s="38">
        <f t="shared" si="38"/>
        <v>0</v>
      </c>
      <c r="L43" s="38">
        <f t="shared" si="39"/>
        <v>0</v>
      </c>
      <c r="M43" s="38">
        <f t="shared" si="40"/>
        <v>0</v>
      </c>
      <c r="N43" s="38">
        <f t="shared" si="41"/>
        <v>0</v>
      </c>
      <c r="O43" s="38">
        <f t="shared" si="42"/>
        <v>0</v>
      </c>
      <c r="P43" s="39">
        <f t="shared" si="43"/>
        <v>0</v>
      </c>
    </row>
    <row r="44" spans="1:16" s="40" customFormat="1" ht="27" customHeight="1" x14ac:dyDescent="0.2">
      <c r="A44" s="41">
        <f t="shared" si="29"/>
        <v>29</v>
      </c>
      <c r="B44" s="33"/>
      <c r="C44" s="34" t="s">
        <v>173</v>
      </c>
      <c r="D44" s="35" t="s">
        <v>23</v>
      </c>
      <c r="E44" s="35">
        <v>1</v>
      </c>
      <c r="F44" s="36"/>
      <c r="G44" s="37"/>
      <c r="H44" s="38">
        <f t="shared" ref="H44:H45" si="44">ROUND(G44*F44,2)</f>
        <v>0</v>
      </c>
      <c r="I44" s="37"/>
      <c r="J44" s="37"/>
      <c r="K44" s="38">
        <f t="shared" ref="K44:K45" si="45">J44+I44+H44</f>
        <v>0</v>
      </c>
      <c r="L44" s="38">
        <f t="shared" ref="L44:L45" si="46">ROUND(F44*E44,2)</f>
        <v>0</v>
      </c>
      <c r="M44" s="38">
        <f t="shared" ref="M44:M45" si="47">ROUND(H44*E44,2)</f>
        <v>0</v>
      </c>
      <c r="N44" s="38">
        <f t="shared" ref="N44:N45" si="48">ROUND(I44*E44,2)</f>
        <v>0</v>
      </c>
      <c r="O44" s="38">
        <f t="shared" ref="O44:O45" si="49">ROUND(J44*E44,2)</f>
        <v>0</v>
      </c>
      <c r="P44" s="39">
        <f t="shared" ref="P44:P45" si="50">O44+N44+M44</f>
        <v>0</v>
      </c>
    </row>
    <row r="45" spans="1:16" s="40" customFormat="1" ht="34.5" customHeight="1" x14ac:dyDescent="0.2">
      <c r="A45" s="41">
        <f t="shared" si="29"/>
        <v>30</v>
      </c>
      <c r="B45" s="33"/>
      <c r="C45" s="34" t="s">
        <v>174</v>
      </c>
      <c r="D45" s="35" t="s">
        <v>23</v>
      </c>
      <c r="E45" s="35">
        <v>1</v>
      </c>
      <c r="F45" s="36"/>
      <c r="G45" s="37"/>
      <c r="H45" s="38">
        <f t="shared" si="44"/>
        <v>0</v>
      </c>
      <c r="I45" s="37"/>
      <c r="J45" s="37"/>
      <c r="K45" s="38">
        <f t="shared" si="45"/>
        <v>0</v>
      </c>
      <c r="L45" s="38">
        <f t="shared" si="46"/>
        <v>0</v>
      </c>
      <c r="M45" s="38">
        <f t="shared" si="47"/>
        <v>0</v>
      </c>
      <c r="N45" s="38">
        <f t="shared" si="48"/>
        <v>0</v>
      </c>
      <c r="O45" s="38">
        <f t="shared" si="49"/>
        <v>0</v>
      </c>
      <c r="P45" s="39">
        <f t="shared" si="50"/>
        <v>0</v>
      </c>
    </row>
    <row r="46" spans="1:16" s="40" customFormat="1" ht="14.25" customHeight="1" x14ac:dyDescent="0.2">
      <c r="A46" s="41"/>
      <c r="B46" s="33"/>
      <c r="C46" s="163" t="s">
        <v>193</v>
      </c>
      <c r="D46" s="35"/>
      <c r="E46" s="35"/>
      <c r="F46" s="162"/>
      <c r="G46" s="38"/>
      <c r="H46" s="38"/>
      <c r="I46" s="38"/>
      <c r="J46" s="38"/>
      <c r="K46" s="38"/>
      <c r="L46" s="38"/>
      <c r="M46" s="38"/>
      <c r="N46" s="38"/>
      <c r="O46" s="38"/>
      <c r="P46" s="39"/>
    </row>
    <row r="47" spans="1:16" s="40" customFormat="1" ht="15.75" customHeight="1" x14ac:dyDescent="0.2">
      <c r="A47" s="41">
        <f>A45+31</f>
        <v>61</v>
      </c>
      <c r="B47" s="33"/>
      <c r="C47" s="34" t="s">
        <v>180</v>
      </c>
      <c r="D47" s="35" t="s">
        <v>23</v>
      </c>
      <c r="E47" s="35">
        <v>1</v>
      </c>
      <c r="F47" s="36"/>
      <c r="G47" s="37"/>
      <c r="H47" s="38">
        <f t="shared" ref="H47" si="51">ROUND(G47*F47,2)</f>
        <v>0</v>
      </c>
      <c r="I47" s="37"/>
      <c r="J47" s="37"/>
      <c r="K47" s="38">
        <f t="shared" ref="K47" si="52">J47+I47+H47</f>
        <v>0</v>
      </c>
      <c r="L47" s="38">
        <f t="shared" ref="L47" si="53">ROUND(F47*E47,2)</f>
        <v>0</v>
      </c>
      <c r="M47" s="38">
        <f t="shared" ref="M47" si="54">ROUND(H47*E47,2)</f>
        <v>0</v>
      </c>
      <c r="N47" s="38">
        <f t="shared" ref="N47" si="55">ROUND(I47*E47,2)</f>
        <v>0</v>
      </c>
      <c r="O47" s="38">
        <f t="shared" ref="O47" si="56">ROUND(J47*E47,2)</f>
        <v>0</v>
      </c>
      <c r="P47" s="39">
        <f t="shared" ref="P47" si="57">O47+N47+M47</f>
        <v>0</v>
      </c>
    </row>
    <row r="48" spans="1:16" s="40" customFormat="1" ht="15.75" customHeight="1" x14ac:dyDescent="0.2">
      <c r="A48" s="41">
        <f>A47+1</f>
        <v>62</v>
      </c>
      <c r="B48" s="33"/>
      <c r="C48" s="34" t="s">
        <v>181</v>
      </c>
      <c r="D48" s="35" t="s">
        <v>23</v>
      </c>
      <c r="E48" s="35">
        <v>3</v>
      </c>
      <c r="F48" s="36"/>
      <c r="G48" s="37"/>
      <c r="H48" s="38">
        <f t="shared" ref="H48" si="58">ROUND(G48*F48,2)</f>
        <v>0</v>
      </c>
      <c r="I48" s="37"/>
      <c r="J48" s="37"/>
      <c r="K48" s="38">
        <f t="shared" ref="K48" si="59">J48+I48+H48</f>
        <v>0</v>
      </c>
      <c r="L48" s="38">
        <f t="shared" ref="L48" si="60">ROUND(F48*E48,2)</f>
        <v>0</v>
      </c>
      <c r="M48" s="38">
        <f t="shared" ref="M48" si="61">ROUND(H48*E48,2)</f>
        <v>0</v>
      </c>
      <c r="N48" s="38">
        <f t="shared" ref="N48" si="62">ROUND(I48*E48,2)</f>
        <v>0</v>
      </c>
      <c r="O48" s="38">
        <f t="shared" ref="O48" si="63">ROUND(J48*E48,2)</f>
        <v>0</v>
      </c>
      <c r="P48" s="39">
        <f t="shared" ref="P48" si="64">O48+N48+M48</f>
        <v>0</v>
      </c>
    </row>
    <row r="49" spans="1:16" s="40" customFormat="1" ht="18.75" customHeight="1" x14ac:dyDescent="0.2">
      <c r="A49" s="41">
        <f t="shared" ref="A49:A59" si="65">A48+1</f>
        <v>63</v>
      </c>
      <c r="B49" s="33"/>
      <c r="C49" s="34" t="s">
        <v>182</v>
      </c>
      <c r="D49" s="35" t="s">
        <v>163</v>
      </c>
      <c r="E49" s="35">
        <v>3</v>
      </c>
      <c r="F49" s="36"/>
      <c r="G49" s="37"/>
      <c r="H49" s="38">
        <f t="shared" ref="H49:H51" si="66">ROUND(G49*F49,2)</f>
        <v>0</v>
      </c>
      <c r="I49" s="37"/>
      <c r="J49" s="37"/>
      <c r="K49" s="38">
        <f t="shared" ref="K49:K51" si="67">J49+I49+H49</f>
        <v>0</v>
      </c>
      <c r="L49" s="38">
        <f t="shared" ref="L49:L51" si="68">ROUND(F49*E49,2)</f>
        <v>0</v>
      </c>
      <c r="M49" s="38">
        <f t="shared" ref="M49:M51" si="69">ROUND(H49*E49,2)</f>
        <v>0</v>
      </c>
      <c r="N49" s="38">
        <f t="shared" ref="N49:N51" si="70">ROUND(I49*E49,2)</f>
        <v>0</v>
      </c>
      <c r="O49" s="38">
        <f t="shared" ref="O49:O51" si="71">ROUND(J49*E49,2)</f>
        <v>0</v>
      </c>
      <c r="P49" s="39">
        <f t="shared" ref="P49:P51" si="72">O49+N49+M49</f>
        <v>0</v>
      </c>
    </row>
    <row r="50" spans="1:16" s="40" customFormat="1" ht="18.75" customHeight="1" x14ac:dyDescent="0.2">
      <c r="A50" s="41">
        <f t="shared" si="65"/>
        <v>64</v>
      </c>
      <c r="B50" s="33"/>
      <c r="C50" s="34" t="s">
        <v>183</v>
      </c>
      <c r="D50" s="35" t="s">
        <v>163</v>
      </c>
      <c r="E50" s="35">
        <v>1</v>
      </c>
      <c r="F50" s="36"/>
      <c r="G50" s="37"/>
      <c r="H50" s="38">
        <f t="shared" si="66"/>
        <v>0</v>
      </c>
      <c r="I50" s="37"/>
      <c r="J50" s="37"/>
      <c r="K50" s="38">
        <f t="shared" si="67"/>
        <v>0</v>
      </c>
      <c r="L50" s="38">
        <f t="shared" si="68"/>
        <v>0</v>
      </c>
      <c r="M50" s="38">
        <f t="shared" si="69"/>
        <v>0</v>
      </c>
      <c r="N50" s="38">
        <f t="shared" si="70"/>
        <v>0</v>
      </c>
      <c r="O50" s="38">
        <f t="shared" si="71"/>
        <v>0</v>
      </c>
      <c r="P50" s="39">
        <f t="shared" si="72"/>
        <v>0</v>
      </c>
    </row>
    <row r="51" spans="1:16" s="40" customFormat="1" ht="18.75" customHeight="1" x14ac:dyDescent="0.2">
      <c r="A51" s="41">
        <f t="shared" si="65"/>
        <v>65</v>
      </c>
      <c r="B51" s="33"/>
      <c r="C51" s="34" t="s">
        <v>184</v>
      </c>
      <c r="D51" s="35" t="s">
        <v>163</v>
      </c>
      <c r="E51" s="35">
        <v>1</v>
      </c>
      <c r="F51" s="36"/>
      <c r="G51" s="37"/>
      <c r="H51" s="38">
        <f t="shared" si="66"/>
        <v>0</v>
      </c>
      <c r="I51" s="37"/>
      <c r="J51" s="37"/>
      <c r="K51" s="38">
        <f t="shared" si="67"/>
        <v>0</v>
      </c>
      <c r="L51" s="38">
        <f t="shared" si="68"/>
        <v>0</v>
      </c>
      <c r="M51" s="38">
        <f t="shared" si="69"/>
        <v>0</v>
      </c>
      <c r="N51" s="38">
        <f t="shared" si="70"/>
        <v>0</v>
      </c>
      <c r="O51" s="38">
        <f t="shared" si="71"/>
        <v>0</v>
      </c>
      <c r="P51" s="39">
        <f t="shared" si="72"/>
        <v>0</v>
      </c>
    </row>
    <row r="52" spans="1:16" s="40" customFormat="1" ht="30.75" customHeight="1" x14ac:dyDescent="0.2">
      <c r="A52" s="41">
        <f t="shared" si="65"/>
        <v>66</v>
      </c>
      <c r="B52" s="33"/>
      <c r="C52" s="34" t="s">
        <v>185</v>
      </c>
      <c r="D52" s="35" t="s">
        <v>163</v>
      </c>
      <c r="E52" s="35">
        <v>25</v>
      </c>
      <c r="F52" s="36"/>
      <c r="G52" s="37"/>
      <c r="H52" s="38">
        <f t="shared" ref="H52" si="73">ROUND(G52*F52,2)</f>
        <v>0</v>
      </c>
      <c r="I52" s="37"/>
      <c r="J52" s="37"/>
      <c r="K52" s="38">
        <f t="shared" ref="K52" si="74">J52+I52+H52</f>
        <v>0</v>
      </c>
      <c r="L52" s="38">
        <f t="shared" ref="L52" si="75">ROUND(F52*E52,2)</f>
        <v>0</v>
      </c>
      <c r="M52" s="38">
        <f t="shared" ref="M52" si="76">ROUND(H52*E52,2)</f>
        <v>0</v>
      </c>
      <c r="N52" s="38">
        <f t="shared" ref="N52" si="77">ROUND(I52*E52,2)</f>
        <v>0</v>
      </c>
      <c r="O52" s="38">
        <f t="shared" ref="O52" si="78">ROUND(J52*E52,2)</f>
        <v>0</v>
      </c>
      <c r="P52" s="39">
        <f t="shared" ref="P52" si="79">O52+N52+M52</f>
        <v>0</v>
      </c>
    </row>
    <row r="53" spans="1:16" s="40" customFormat="1" ht="30.75" customHeight="1" x14ac:dyDescent="0.2">
      <c r="A53" s="41">
        <f t="shared" si="65"/>
        <v>67</v>
      </c>
      <c r="B53" s="33"/>
      <c r="C53" s="34" t="s">
        <v>186</v>
      </c>
      <c r="D53" s="35" t="s">
        <v>163</v>
      </c>
      <c r="E53" s="35">
        <v>30</v>
      </c>
      <c r="F53" s="36"/>
      <c r="G53" s="37"/>
      <c r="H53" s="38">
        <f t="shared" ref="H53:H55" si="80">ROUND(G53*F53,2)</f>
        <v>0</v>
      </c>
      <c r="I53" s="37"/>
      <c r="J53" s="37"/>
      <c r="K53" s="38">
        <f t="shared" ref="K53:K55" si="81">J53+I53+H53</f>
        <v>0</v>
      </c>
      <c r="L53" s="38">
        <f t="shared" ref="L53:L55" si="82">ROUND(F53*E53,2)</f>
        <v>0</v>
      </c>
      <c r="M53" s="38">
        <f t="shared" ref="M53:M55" si="83">ROUND(H53*E53,2)</f>
        <v>0</v>
      </c>
      <c r="N53" s="38">
        <f t="shared" ref="N53:N55" si="84">ROUND(I53*E53,2)</f>
        <v>0</v>
      </c>
      <c r="O53" s="38">
        <f t="shared" ref="O53:O55" si="85">ROUND(J53*E53,2)</f>
        <v>0</v>
      </c>
      <c r="P53" s="39">
        <f t="shared" ref="P53:P55" si="86">O53+N53+M53</f>
        <v>0</v>
      </c>
    </row>
    <row r="54" spans="1:16" s="40" customFormat="1" ht="30.75" customHeight="1" x14ac:dyDescent="0.2">
      <c r="A54" s="41">
        <f t="shared" si="65"/>
        <v>68</v>
      </c>
      <c r="B54" s="33"/>
      <c r="C54" s="34" t="s">
        <v>187</v>
      </c>
      <c r="D54" s="35" t="s">
        <v>163</v>
      </c>
      <c r="E54" s="35">
        <v>1</v>
      </c>
      <c r="F54" s="36"/>
      <c r="G54" s="37"/>
      <c r="H54" s="38">
        <f t="shared" si="80"/>
        <v>0</v>
      </c>
      <c r="I54" s="37"/>
      <c r="J54" s="37"/>
      <c r="K54" s="38">
        <f t="shared" si="81"/>
        <v>0</v>
      </c>
      <c r="L54" s="38">
        <f t="shared" si="82"/>
        <v>0</v>
      </c>
      <c r="M54" s="38">
        <f t="shared" si="83"/>
        <v>0</v>
      </c>
      <c r="N54" s="38">
        <f t="shared" si="84"/>
        <v>0</v>
      </c>
      <c r="O54" s="38">
        <f t="shared" si="85"/>
        <v>0</v>
      </c>
      <c r="P54" s="39">
        <f t="shared" si="86"/>
        <v>0</v>
      </c>
    </row>
    <row r="55" spans="1:16" s="40" customFormat="1" ht="29.25" customHeight="1" x14ac:dyDescent="0.2">
      <c r="A55" s="41">
        <f t="shared" si="65"/>
        <v>69</v>
      </c>
      <c r="B55" s="33"/>
      <c r="C55" s="34" t="s">
        <v>188</v>
      </c>
      <c r="D55" s="35" t="s">
        <v>25</v>
      </c>
      <c r="E55" s="35">
        <v>600</v>
      </c>
      <c r="F55" s="36"/>
      <c r="G55" s="37"/>
      <c r="H55" s="38">
        <f t="shared" si="80"/>
        <v>0</v>
      </c>
      <c r="I55" s="37"/>
      <c r="J55" s="37"/>
      <c r="K55" s="38">
        <f t="shared" si="81"/>
        <v>0</v>
      </c>
      <c r="L55" s="38">
        <f t="shared" si="82"/>
        <v>0</v>
      </c>
      <c r="M55" s="38">
        <f t="shared" si="83"/>
        <v>0</v>
      </c>
      <c r="N55" s="38">
        <f t="shared" si="84"/>
        <v>0</v>
      </c>
      <c r="O55" s="38">
        <f t="shared" si="85"/>
        <v>0</v>
      </c>
      <c r="P55" s="39">
        <f t="shared" si="86"/>
        <v>0</v>
      </c>
    </row>
    <row r="56" spans="1:16" s="40" customFormat="1" ht="29.25" customHeight="1" x14ac:dyDescent="0.2">
      <c r="A56" s="41">
        <f t="shared" si="65"/>
        <v>70</v>
      </c>
      <c r="B56" s="33"/>
      <c r="C56" s="34" t="s">
        <v>195</v>
      </c>
      <c r="D56" s="35" t="s">
        <v>25</v>
      </c>
      <c r="E56" s="35">
        <v>3500</v>
      </c>
      <c r="F56" s="36"/>
      <c r="G56" s="37"/>
      <c r="H56" s="38">
        <f t="shared" ref="H56" si="87">ROUND(G56*F56,2)</f>
        <v>0</v>
      </c>
      <c r="I56" s="37"/>
      <c r="J56" s="37"/>
      <c r="K56" s="38">
        <f t="shared" ref="K56" si="88">J56+I56+H56</f>
        <v>0</v>
      </c>
      <c r="L56" s="38">
        <f t="shared" ref="L56" si="89">ROUND(F56*E56,2)</f>
        <v>0</v>
      </c>
      <c r="M56" s="38">
        <f t="shared" ref="M56" si="90">ROUND(H56*E56,2)</f>
        <v>0</v>
      </c>
      <c r="N56" s="38">
        <f t="shared" ref="N56" si="91">ROUND(I56*E56,2)</f>
        <v>0</v>
      </c>
      <c r="O56" s="38">
        <f t="shared" ref="O56" si="92">ROUND(J56*E56,2)</f>
        <v>0</v>
      </c>
      <c r="P56" s="39">
        <f t="shared" ref="P56" si="93">O56+N56+M56</f>
        <v>0</v>
      </c>
    </row>
    <row r="57" spans="1:16" s="40" customFormat="1" ht="29.25" customHeight="1" x14ac:dyDescent="0.2">
      <c r="A57" s="41">
        <f t="shared" si="65"/>
        <v>71</v>
      </c>
      <c r="B57" s="33"/>
      <c r="C57" s="34" t="s">
        <v>190</v>
      </c>
      <c r="D57" s="35" t="s">
        <v>163</v>
      </c>
      <c r="E57" s="35">
        <v>1</v>
      </c>
      <c r="F57" s="36"/>
      <c r="G57" s="37"/>
      <c r="H57" s="38">
        <f t="shared" ref="H57:H59" si="94">ROUND(G57*F57,2)</f>
        <v>0</v>
      </c>
      <c r="I57" s="37"/>
      <c r="J57" s="37"/>
      <c r="K57" s="38">
        <f t="shared" ref="K57:K59" si="95">J57+I57+H57</f>
        <v>0</v>
      </c>
      <c r="L57" s="38">
        <f t="shared" ref="L57:L59" si="96">ROUND(F57*E57,2)</f>
        <v>0</v>
      </c>
      <c r="M57" s="38">
        <f t="shared" ref="M57:M59" si="97">ROUND(H57*E57,2)</f>
        <v>0</v>
      </c>
      <c r="N57" s="38">
        <f t="shared" ref="N57:N59" si="98">ROUND(I57*E57,2)</f>
        <v>0</v>
      </c>
      <c r="O57" s="38">
        <f t="shared" ref="O57:O59" si="99">ROUND(J57*E57,2)</f>
        <v>0</v>
      </c>
      <c r="P57" s="39">
        <f t="shared" ref="P57:P59" si="100">O57+N57+M57</f>
        <v>0</v>
      </c>
    </row>
    <row r="58" spans="1:16" s="40" customFormat="1" ht="29.25" customHeight="1" x14ac:dyDescent="0.2">
      <c r="A58" s="41">
        <f t="shared" si="65"/>
        <v>72</v>
      </c>
      <c r="B58" s="33"/>
      <c r="C58" s="34" t="s">
        <v>191</v>
      </c>
      <c r="D58" s="35" t="s">
        <v>163</v>
      </c>
      <c r="E58" s="35">
        <v>1</v>
      </c>
      <c r="F58" s="36"/>
      <c r="G58" s="37"/>
      <c r="H58" s="38">
        <f t="shared" si="94"/>
        <v>0</v>
      </c>
      <c r="I58" s="37"/>
      <c r="J58" s="37"/>
      <c r="K58" s="38">
        <f t="shared" si="95"/>
        <v>0</v>
      </c>
      <c r="L58" s="38">
        <f t="shared" si="96"/>
        <v>0</v>
      </c>
      <c r="M58" s="38">
        <f t="shared" si="97"/>
        <v>0</v>
      </c>
      <c r="N58" s="38">
        <f t="shared" si="98"/>
        <v>0</v>
      </c>
      <c r="O58" s="38">
        <f t="shared" si="99"/>
        <v>0</v>
      </c>
      <c r="P58" s="39">
        <f t="shared" si="100"/>
        <v>0</v>
      </c>
    </row>
    <row r="59" spans="1:16" s="40" customFormat="1" ht="18.75" customHeight="1" x14ac:dyDescent="0.2">
      <c r="A59" s="41">
        <f t="shared" si="65"/>
        <v>73</v>
      </c>
      <c r="B59" s="33"/>
      <c r="C59" s="34" t="s">
        <v>192</v>
      </c>
      <c r="D59" s="35" t="s">
        <v>23</v>
      </c>
      <c r="E59" s="35">
        <v>1</v>
      </c>
      <c r="F59" s="36"/>
      <c r="G59" s="37"/>
      <c r="H59" s="38">
        <f t="shared" si="94"/>
        <v>0</v>
      </c>
      <c r="I59" s="37"/>
      <c r="J59" s="37"/>
      <c r="K59" s="38">
        <f t="shared" si="95"/>
        <v>0</v>
      </c>
      <c r="L59" s="38">
        <f t="shared" si="96"/>
        <v>0</v>
      </c>
      <c r="M59" s="38">
        <f t="shared" si="97"/>
        <v>0</v>
      </c>
      <c r="N59" s="38">
        <f t="shared" si="98"/>
        <v>0</v>
      </c>
      <c r="O59" s="38">
        <f t="shared" si="99"/>
        <v>0</v>
      </c>
      <c r="P59" s="39">
        <f t="shared" si="100"/>
        <v>0</v>
      </c>
    </row>
    <row r="60" spans="1:16" s="40" customFormat="1" ht="18.75" customHeight="1" x14ac:dyDescent="0.2">
      <c r="A60" s="41"/>
      <c r="B60" s="33"/>
      <c r="C60" s="34"/>
      <c r="D60" s="35"/>
      <c r="E60" s="35"/>
      <c r="F60" s="162"/>
      <c r="G60" s="38"/>
      <c r="H60" s="38"/>
      <c r="I60" s="38"/>
      <c r="J60" s="38"/>
      <c r="K60" s="38"/>
      <c r="L60" s="38"/>
      <c r="M60" s="38"/>
      <c r="N60" s="38"/>
      <c r="O60" s="38"/>
      <c r="P60" s="39"/>
    </row>
    <row r="61" spans="1:16" s="40" customFormat="1" ht="34.5" customHeight="1" x14ac:dyDescent="0.2">
      <c r="A61" s="41">
        <f>A59+1</f>
        <v>74</v>
      </c>
      <c r="B61" s="33"/>
      <c r="C61" s="34" t="s">
        <v>203</v>
      </c>
      <c r="D61" s="35" t="s">
        <v>23</v>
      </c>
      <c r="E61" s="35">
        <v>1</v>
      </c>
      <c r="F61" s="36"/>
      <c r="G61" s="37"/>
      <c r="H61" s="38">
        <f t="shared" ref="H61" si="101">ROUND(G61*F61,2)</f>
        <v>0</v>
      </c>
      <c r="I61" s="37"/>
      <c r="J61" s="37"/>
      <c r="K61" s="38">
        <f t="shared" ref="K61" si="102">J61+I61+H61</f>
        <v>0</v>
      </c>
      <c r="L61" s="38">
        <f t="shared" ref="L61" si="103">ROUND(F61*E61,2)</f>
        <v>0</v>
      </c>
      <c r="M61" s="38">
        <f t="shared" ref="M61" si="104">ROUND(H61*E61,2)</f>
        <v>0</v>
      </c>
      <c r="N61" s="38">
        <f t="shared" ref="N61" si="105">ROUND(I61*E61,2)</f>
        <v>0</v>
      </c>
      <c r="O61" s="38">
        <f t="shared" ref="O61" si="106">ROUND(J61*E61,2)</f>
        <v>0</v>
      </c>
      <c r="P61" s="39">
        <f t="shared" ref="P61" si="107">O61+N61+M61</f>
        <v>0</v>
      </c>
    </row>
    <row r="62" spans="1:16" s="40" customFormat="1" ht="40.5" customHeight="1" x14ac:dyDescent="0.2">
      <c r="A62" s="41">
        <f>A61+1</f>
        <v>75</v>
      </c>
      <c r="B62" s="33"/>
      <c r="C62" s="34" t="s">
        <v>205</v>
      </c>
      <c r="D62" s="35" t="s">
        <v>23</v>
      </c>
      <c r="E62" s="35">
        <v>1</v>
      </c>
      <c r="F62" s="36"/>
      <c r="G62" s="37"/>
      <c r="H62" s="38">
        <f t="shared" ref="H62" si="108">ROUND(G62*F62,2)</f>
        <v>0</v>
      </c>
      <c r="I62" s="37"/>
      <c r="J62" s="37"/>
      <c r="K62" s="38">
        <f t="shared" ref="K62" si="109">J62+I62+H62</f>
        <v>0</v>
      </c>
      <c r="L62" s="38">
        <f t="shared" ref="L62" si="110">ROUND(F62*E62,2)</f>
        <v>0</v>
      </c>
      <c r="M62" s="38">
        <f t="shared" ref="M62" si="111">ROUND(H62*E62,2)</f>
        <v>0</v>
      </c>
      <c r="N62" s="38">
        <f t="shared" ref="N62" si="112">ROUND(I62*E62,2)</f>
        <v>0</v>
      </c>
      <c r="O62" s="38">
        <f t="shared" ref="O62" si="113">ROUND(J62*E62,2)</f>
        <v>0</v>
      </c>
      <c r="P62" s="39">
        <f t="shared" ref="P62" si="114">O62+N62+M62</f>
        <v>0</v>
      </c>
    </row>
    <row r="63" spans="1:16" s="40" customFormat="1" ht="18.75" customHeight="1" x14ac:dyDescent="0.2">
      <c r="A63" s="41"/>
      <c r="B63" s="33"/>
      <c r="C63" s="34"/>
      <c r="D63" s="35"/>
      <c r="E63" s="35"/>
      <c r="F63" s="162"/>
      <c r="G63" s="38"/>
      <c r="H63" s="38"/>
      <c r="I63" s="38"/>
      <c r="J63" s="38"/>
      <c r="K63" s="38"/>
      <c r="L63" s="38"/>
      <c r="M63" s="38"/>
      <c r="N63" s="38"/>
      <c r="O63" s="38"/>
      <c r="P63" s="39"/>
    </row>
    <row r="64" spans="1:16" s="40" customFormat="1" ht="39.75" customHeight="1" x14ac:dyDescent="0.2">
      <c r="A64" s="41">
        <f>A62+1</f>
        <v>76</v>
      </c>
      <c r="B64" s="33"/>
      <c r="C64" s="34" t="s">
        <v>204</v>
      </c>
      <c r="D64" s="35" t="s">
        <v>23</v>
      </c>
      <c r="E64" s="35">
        <v>1</v>
      </c>
      <c r="F64" s="36"/>
      <c r="G64" s="37"/>
      <c r="H64" s="38">
        <f t="shared" ref="H64" si="115">ROUND(G64*F64,2)</f>
        <v>0</v>
      </c>
      <c r="I64" s="37"/>
      <c r="J64" s="37"/>
      <c r="K64" s="38">
        <f t="shared" ref="K64" si="116">J64+I64+H64</f>
        <v>0</v>
      </c>
      <c r="L64" s="38">
        <f t="shared" ref="L64" si="117">ROUND(F64*E64,2)</f>
        <v>0</v>
      </c>
      <c r="M64" s="38">
        <f t="shared" ref="M64" si="118">ROUND(H64*E64,2)</f>
        <v>0</v>
      </c>
      <c r="N64" s="38">
        <f t="shared" ref="N64" si="119">ROUND(I64*E64,2)</f>
        <v>0</v>
      </c>
      <c r="O64" s="38">
        <f t="shared" ref="O64" si="120">ROUND(J64*E64,2)</f>
        <v>0</v>
      </c>
      <c r="P64" s="39">
        <f t="shared" ref="P64" si="121">O64+N64+M64</f>
        <v>0</v>
      </c>
    </row>
    <row r="65" spans="1:20" s="40" customFormat="1" ht="39.75" customHeight="1" x14ac:dyDescent="0.2">
      <c r="A65" s="41">
        <f>A64+1</f>
        <v>77</v>
      </c>
      <c r="B65" s="33"/>
      <c r="C65" s="34" t="s">
        <v>189</v>
      </c>
      <c r="D65" s="35" t="s">
        <v>23</v>
      </c>
      <c r="E65" s="35">
        <v>1</v>
      </c>
      <c r="F65" s="36"/>
      <c r="G65" s="37"/>
      <c r="H65" s="38">
        <f t="shared" ref="H65" si="122">ROUND(G65*F65,2)</f>
        <v>0</v>
      </c>
      <c r="I65" s="37"/>
      <c r="J65" s="37"/>
      <c r="K65" s="38">
        <f t="shared" ref="K65" si="123">J65+I65+H65</f>
        <v>0</v>
      </c>
      <c r="L65" s="38">
        <f t="shared" ref="L65" si="124">ROUND(F65*E65,2)</f>
        <v>0</v>
      </c>
      <c r="M65" s="38">
        <f t="shared" ref="M65" si="125">ROUND(H65*E65,2)</f>
        <v>0</v>
      </c>
      <c r="N65" s="38">
        <f t="shared" ref="N65" si="126">ROUND(I65*E65,2)</f>
        <v>0</v>
      </c>
      <c r="O65" s="38">
        <f t="shared" ref="O65" si="127">ROUND(J65*E65,2)</f>
        <v>0</v>
      </c>
      <c r="P65" s="39">
        <f t="shared" ref="P65" si="128">O65+N65+M65</f>
        <v>0</v>
      </c>
    </row>
    <row r="66" spans="1:20" s="40" customFormat="1" ht="40.5" customHeight="1" x14ac:dyDescent="0.2">
      <c r="A66" s="41">
        <f>A65+1</f>
        <v>78</v>
      </c>
      <c r="B66" s="33"/>
      <c r="C66" s="34" t="s">
        <v>227</v>
      </c>
      <c r="D66" s="35" t="s">
        <v>23</v>
      </c>
      <c r="E66" s="35">
        <v>1</v>
      </c>
      <c r="F66" s="36"/>
      <c r="G66" s="37"/>
      <c r="H66" s="38">
        <f t="shared" ref="H66:H67" si="129">ROUND(G66*F66,2)</f>
        <v>0</v>
      </c>
      <c r="I66" s="37"/>
      <c r="J66" s="37"/>
      <c r="K66" s="38">
        <f t="shared" ref="K66:K67" si="130">J66+I66+H66</f>
        <v>0</v>
      </c>
      <c r="L66" s="38">
        <f t="shared" ref="L66:L67" si="131">ROUND(F66*E66,2)</f>
        <v>0</v>
      </c>
      <c r="M66" s="38">
        <f t="shared" ref="M66:M67" si="132">ROUND(H66*E66,2)</f>
        <v>0</v>
      </c>
      <c r="N66" s="38">
        <f t="shared" ref="N66:N67" si="133">ROUND(I66*E66,2)</f>
        <v>0</v>
      </c>
      <c r="O66" s="38">
        <f t="shared" ref="O66:O67" si="134">ROUND(J66*E66,2)</f>
        <v>0</v>
      </c>
      <c r="P66" s="39">
        <f t="shared" ref="P66:P67" si="135">O66+N66+M66</f>
        <v>0</v>
      </c>
    </row>
    <row r="67" spans="1:20" s="40" customFormat="1" ht="40.5" customHeight="1" x14ac:dyDescent="0.2">
      <c r="A67" s="41">
        <f t="shared" si="29"/>
        <v>79</v>
      </c>
      <c r="B67" s="33"/>
      <c r="C67" s="34" t="s">
        <v>164</v>
      </c>
      <c r="D67" s="35" t="s">
        <v>23</v>
      </c>
      <c r="E67" s="35">
        <v>1</v>
      </c>
      <c r="F67" s="36"/>
      <c r="G67" s="37"/>
      <c r="H67" s="38">
        <f t="shared" si="129"/>
        <v>0</v>
      </c>
      <c r="I67" s="37"/>
      <c r="J67" s="37"/>
      <c r="K67" s="38">
        <f t="shared" si="130"/>
        <v>0</v>
      </c>
      <c r="L67" s="38">
        <f t="shared" si="131"/>
        <v>0</v>
      </c>
      <c r="M67" s="38">
        <f t="shared" si="132"/>
        <v>0</v>
      </c>
      <c r="N67" s="38">
        <f t="shared" si="133"/>
        <v>0</v>
      </c>
      <c r="O67" s="38">
        <f t="shared" si="134"/>
        <v>0</v>
      </c>
      <c r="P67" s="39">
        <f t="shared" si="135"/>
        <v>0</v>
      </c>
    </row>
    <row r="68" spans="1:20" s="59" customFormat="1" ht="18" customHeight="1" thickBot="1" x14ac:dyDescent="0.25">
      <c r="A68" s="50"/>
      <c r="B68" s="51"/>
      <c r="C68" s="52"/>
      <c r="D68" s="53"/>
      <c r="E68" s="54"/>
      <c r="F68" s="55"/>
      <c r="G68" s="55"/>
      <c r="H68" s="55"/>
      <c r="I68" s="55"/>
      <c r="J68" s="55"/>
      <c r="K68" s="55"/>
      <c r="L68" s="56"/>
      <c r="M68" s="57"/>
      <c r="N68" s="57"/>
      <c r="O68" s="57"/>
      <c r="P68" s="58"/>
    </row>
    <row r="69" spans="1:20" s="59" customFormat="1" ht="18" customHeight="1" thickBot="1" x14ac:dyDescent="0.25">
      <c r="A69" s="60"/>
      <c r="B69" s="61"/>
      <c r="C69" s="62" t="s">
        <v>26</v>
      </c>
      <c r="D69" s="63"/>
      <c r="E69" s="64"/>
      <c r="F69" s="65"/>
      <c r="G69" s="65"/>
      <c r="H69" s="65"/>
      <c r="I69" s="65"/>
      <c r="J69" s="65"/>
      <c r="K69" s="65"/>
      <c r="L69" s="66">
        <f>SUM(L15:L67)</f>
        <v>0</v>
      </c>
      <c r="M69" s="66">
        <f>SUM(M15:M67)</f>
        <v>0</v>
      </c>
      <c r="N69" s="66">
        <f>SUM(N15:N67)</f>
        <v>0</v>
      </c>
      <c r="O69" s="66">
        <f>SUM(O15:O67)</f>
        <v>0</v>
      </c>
      <c r="P69" s="66">
        <f>SUM(P15:P67)</f>
        <v>0</v>
      </c>
    </row>
    <row r="70" spans="1:20" ht="18" customHeight="1" thickBot="1" x14ac:dyDescent="0.25">
      <c r="A70" s="67"/>
      <c r="B70" s="67"/>
      <c r="C70" s="68"/>
      <c r="D70" s="69"/>
      <c r="E70" s="70"/>
      <c r="F70" s="69"/>
      <c r="G70" s="69"/>
      <c r="H70" s="69"/>
      <c r="I70" s="69"/>
      <c r="J70" s="71"/>
      <c r="K70" s="71" t="s">
        <v>27</v>
      </c>
      <c r="L70" s="72"/>
      <c r="M70" s="73"/>
      <c r="N70" s="74">
        <f>ROUND(N69*L70,2)</f>
        <v>0</v>
      </c>
      <c r="O70" s="73"/>
      <c r="P70" s="73">
        <f>N70</f>
        <v>0</v>
      </c>
    </row>
    <row r="71" spans="1:20" ht="14.25" customHeight="1" thickBot="1" x14ac:dyDescent="0.25">
      <c r="A71" s="75"/>
      <c r="B71" s="75"/>
      <c r="C71" s="75"/>
      <c r="D71" s="69"/>
      <c r="E71" s="70"/>
      <c r="F71" s="69"/>
      <c r="G71" s="69"/>
      <c r="H71" s="69"/>
      <c r="I71" s="69"/>
      <c r="J71" s="76"/>
      <c r="K71" s="76"/>
      <c r="L71" s="76" t="s">
        <v>28</v>
      </c>
      <c r="M71" s="77">
        <f>M70+M69</f>
        <v>0</v>
      </c>
      <c r="N71" s="77">
        <f>N70+N69</f>
        <v>0</v>
      </c>
      <c r="O71" s="77">
        <f>O70+O69</f>
        <v>0</v>
      </c>
      <c r="P71" s="77">
        <f>P70+P69</f>
        <v>0</v>
      </c>
      <c r="R71" s="69"/>
    </row>
    <row r="72" spans="1:20" ht="18" customHeight="1" x14ac:dyDescent="0.25">
      <c r="A72" s="78"/>
      <c r="B72" s="78"/>
      <c r="C72" s="79" t="s">
        <v>29</v>
      </c>
      <c r="D72" s="80"/>
      <c r="E72" s="81"/>
      <c r="F72" s="82"/>
      <c r="G72" s="83"/>
      <c r="I72" s="84"/>
      <c r="J72" s="84"/>
      <c r="K72" s="84"/>
      <c r="M72" s="85"/>
      <c r="N72"/>
      <c r="O72"/>
      <c r="P72"/>
      <c r="R72" s="86"/>
    </row>
    <row r="73" spans="1:20" ht="15" x14ac:dyDescent="0.25">
      <c r="C73" s="88"/>
      <c r="D73" s="88" t="s">
        <v>30</v>
      </c>
      <c r="M73" s="85"/>
      <c r="N73"/>
      <c r="O73"/>
      <c r="P73"/>
    </row>
    <row r="74" spans="1:20" ht="15" x14ac:dyDescent="0.25">
      <c r="C74" s="88"/>
      <c r="D74" s="88"/>
      <c r="M74" s="85"/>
      <c r="N74"/>
      <c r="O74"/>
      <c r="P74"/>
    </row>
    <row r="75" spans="1:20" ht="15" x14ac:dyDescent="0.25">
      <c r="C75" s="79" t="s">
        <v>31</v>
      </c>
      <c r="D75" s="88"/>
      <c r="M75" s="85"/>
      <c r="N75"/>
      <c r="O75"/>
      <c r="P75"/>
    </row>
    <row r="76" spans="1:20" ht="15" outlineLevel="1" x14ac:dyDescent="0.25">
      <c r="C76" s="79"/>
      <c r="D76" s="88"/>
      <c r="M76" s="85"/>
      <c r="N76"/>
      <c r="O76"/>
      <c r="P76"/>
      <c r="T76" s="89"/>
    </row>
    <row r="77" spans="1:20" ht="15" outlineLevel="1" x14ac:dyDescent="0.25">
      <c r="C77" s="19"/>
      <c r="D77" s="19"/>
      <c r="E77" s="19"/>
      <c r="F77" s="19"/>
      <c r="G77" s="19"/>
      <c r="M77" s="85"/>
      <c r="N77"/>
      <c r="O77"/>
      <c r="P77"/>
    </row>
    <row r="78" spans="1:20" x14ac:dyDescent="0.2">
      <c r="C78" s="19"/>
      <c r="D78" s="19"/>
      <c r="E78" s="19"/>
      <c r="F78" s="19"/>
      <c r="G78" s="19"/>
      <c r="N78"/>
      <c r="O78"/>
      <c r="P78"/>
    </row>
    <row r="79" spans="1:20" x14ac:dyDescent="0.2">
      <c r="A79" s="90"/>
      <c r="B79" s="90"/>
      <c r="C79" s="79" t="s">
        <v>32</v>
      </c>
      <c r="D79" s="80"/>
      <c r="E79" s="81"/>
      <c r="F79" s="82"/>
      <c r="G79" s="83"/>
      <c r="N79"/>
      <c r="O79"/>
      <c r="P79"/>
    </row>
    <row r="80" spans="1:20" x14ac:dyDescent="0.2">
      <c r="C80" s="88"/>
      <c r="D80" s="88" t="s">
        <v>30</v>
      </c>
      <c r="N80"/>
      <c r="O80"/>
      <c r="P80"/>
    </row>
    <row r="81" spans="1:16" x14ac:dyDescent="0.2">
      <c r="C81" s="79" t="s">
        <v>31</v>
      </c>
      <c r="D81" s="88"/>
    </row>
    <row r="82" spans="1:16" ht="12.75" customHeight="1" x14ac:dyDescent="0.2">
      <c r="A82" s="91"/>
      <c r="B82" s="19"/>
      <c r="C82" s="19"/>
      <c r="D82" s="19"/>
      <c r="E82" s="19"/>
      <c r="F82" s="19"/>
      <c r="G82" s="19"/>
      <c r="H82" s="19"/>
      <c r="I82" s="19"/>
      <c r="J82" s="19"/>
    </row>
    <row r="83" spans="1:16" ht="15" customHeight="1" x14ac:dyDescent="0.2">
      <c r="A83" s="92" t="s">
        <v>33</v>
      </c>
      <c r="B83" s="93"/>
      <c r="C83" s="94"/>
      <c r="D83" s="94"/>
      <c r="E83" s="94"/>
      <c r="F83" s="94"/>
      <c r="G83" s="94"/>
      <c r="H83" s="94"/>
      <c r="I83" s="94"/>
      <c r="J83" s="95"/>
      <c r="K83" s="95"/>
      <c r="L83" s="95"/>
      <c r="M83" s="95"/>
      <c r="N83" s="95"/>
      <c r="O83" s="95"/>
      <c r="P83" s="93"/>
    </row>
    <row r="84" spans="1:16" ht="12.75" customHeight="1" x14ac:dyDescent="0.2">
      <c r="A84" s="96">
        <v>1</v>
      </c>
      <c r="B84" s="185" t="s">
        <v>194</v>
      </c>
      <c r="C84" s="186"/>
      <c r="D84" s="186"/>
      <c r="E84" s="186"/>
      <c r="F84" s="186"/>
      <c r="G84" s="186"/>
      <c r="H84" s="186"/>
      <c r="I84" s="186"/>
      <c r="J84" s="186"/>
      <c r="K84" s="186"/>
      <c r="L84" s="186"/>
      <c r="M84" s="186"/>
      <c r="N84" s="186"/>
      <c r="O84" s="186"/>
      <c r="P84" s="186"/>
    </row>
    <row r="85" spans="1:16" ht="41.25" customHeight="1" x14ac:dyDescent="0.2">
      <c r="A85" s="96">
        <v>2</v>
      </c>
      <c r="B85" s="185" t="s">
        <v>213</v>
      </c>
      <c r="C85" s="186"/>
      <c r="D85" s="186"/>
      <c r="E85" s="186"/>
      <c r="F85" s="186"/>
      <c r="G85" s="186"/>
      <c r="H85" s="186"/>
      <c r="I85" s="186"/>
      <c r="J85" s="186"/>
      <c r="K85" s="186"/>
      <c r="L85" s="186"/>
      <c r="M85" s="186"/>
      <c r="N85" s="186"/>
      <c r="O85" s="186"/>
      <c r="P85" s="186"/>
    </row>
    <row r="86" spans="1:16" ht="12.75" customHeight="1" x14ac:dyDescent="0.2">
      <c r="A86" s="96">
        <v>3</v>
      </c>
      <c r="B86" s="185" t="s">
        <v>196</v>
      </c>
      <c r="C86" s="186"/>
      <c r="D86" s="186"/>
      <c r="E86" s="186"/>
      <c r="F86" s="186"/>
      <c r="G86" s="186"/>
      <c r="H86" s="186"/>
      <c r="I86" s="186"/>
      <c r="J86" s="186"/>
      <c r="K86" s="186"/>
      <c r="L86" s="186"/>
      <c r="M86" s="186"/>
      <c r="N86" s="186"/>
      <c r="O86" s="186"/>
      <c r="P86" s="186"/>
    </row>
    <row r="87" spans="1:16" ht="15.75" customHeight="1" x14ac:dyDescent="0.2">
      <c r="A87" s="96">
        <v>4</v>
      </c>
      <c r="B87" s="185" t="s">
        <v>34</v>
      </c>
      <c r="C87" s="186"/>
      <c r="D87" s="186"/>
      <c r="E87" s="186"/>
      <c r="F87" s="186"/>
      <c r="G87" s="186"/>
      <c r="H87" s="186"/>
      <c r="I87" s="186"/>
      <c r="J87" s="186"/>
      <c r="K87" s="186"/>
      <c r="L87" s="186"/>
      <c r="M87" s="186"/>
      <c r="N87" s="186"/>
      <c r="O87" s="186"/>
      <c r="P87" s="186"/>
    </row>
    <row r="88" spans="1:16" x14ac:dyDescent="0.2">
      <c r="A88" s="96" t="s">
        <v>201</v>
      </c>
      <c r="B88" s="185" t="s">
        <v>202</v>
      </c>
      <c r="C88" s="186"/>
      <c r="D88" s="186"/>
      <c r="E88" s="186"/>
      <c r="F88" s="186"/>
      <c r="G88" s="186"/>
      <c r="H88" s="186"/>
      <c r="I88" s="186"/>
      <c r="J88" s="186"/>
      <c r="K88" s="186"/>
      <c r="L88" s="186"/>
      <c r="M88" s="186"/>
      <c r="N88" s="186"/>
      <c r="O88" s="186"/>
      <c r="P88" s="186"/>
    </row>
  </sheetData>
  <sheetProtection selectLockedCells="1" selectUnlockedCells="1"/>
  <mergeCells count="14">
    <mergeCell ref="B88:P88"/>
    <mergeCell ref="A1:P1"/>
    <mergeCell ref="A2:P2"/>
    <mergeCell ref="A11:A13"/>
    <mergeCell ref="B11:B13"/>
    <mergeCell ref="C11:C13"/>
    <mergeCell ref="D11:D13"/>
    <mergeCell ref="E11:E13"/>
    <mergeCell ref="F11:K12"/>
    <mergeCell ref="L11:P12"/>
    <mergeCell ref="B87:P87"/>
    <mergeCell ref="B84:P84"/>
    <mergeCell ref="B85:P85"/>
    <mergeCell ref="B86:P86"/>
  </mergeCells>
  <printOptions horizontalCentered="1" verticalCentered="1"/>
  <pageMargins left="0.70866141732283472" right="0.70866141732283472" top="0.74803149606299213" bottom="0.74803149606299213" header="0.51181102362204722" footer="0.51181102362204722"/>
  <pageSetup paperSize="9" scale="70" firstPageNumber="0" orientation="landscape" r:id="rId1"/>
  <headerFooter alignWithMargins="0"/>
  <rowBreaks count="1" manualBreakCount="1">
    <brk id="1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Buvn_Koptame</vt:lpstr>
      <vt:lpstr>Kops</vt:lpstr>
      <vt:lpstr>lokNr1.</vt:lpstr>
      <vt:lpstr>lokNr2</vt:lpstr>
      <vt:lpstr>lokNr3</vt:lpstr>
      <vt:lpstr>lokNr4</vt:lpstr>
      <vt:lpstr>Buvn_Koptame!Print_Area</vt:lpstr>
      <vt:lpstr>lokNr1.!Print_Area</vt:lpstr>
      <vt:lpstr>lokNr2!Print_Area</vt:lpstr>
      <vt:lpstr>lokNr3!Print_Area</vt:lpstr>
      <vt:lpstr>lokNr4!Print_Area</vt:lpstr>
      <vt:lpstr>lokNr1.!Print_Titles</vt:lpstr>
      <vt:lpstr>lokNr2!Print_Titles</vt:lpstr>
      <vt:lpstr>lokNr3!Print_Titles</vt:lpstr>
      <vt:lpstr>lokNr4!Print_Titles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2016-08-17T08:59:45Z</dcterms:created>
  <dcterms:modified xsi:type="dcterms:W3CDTF">2016-09-06T07:49:51Z</dcterms:modified>
</cp:coreProperties>
</file>